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ce\Desktop\"/>
    </mc:Choice>
  </mc:AlternateContent>
  <xr:revisionPtr revIDLastSave="0" documentId="13_ncr:40009_{70FF9336-F317-4E53-A996-003DBAD819EC}" xr6:coauthVersionLast="45" xr6:coauthVersionMax="45" xr10:uidLastSave="{00000000-0000-0000-0000-000000000000}"/>
  <bookViews>
    <workbookView xWindow="-120" yWindow="-120" windowWidth="29040" windowHeight="15990"/>
  </bookViews>
  <sheets>
    <sheet name="AFR" sheetId="1" r:id="rId1"/>
    <sheet name="Limiteurs-IQ max" sheetId="2" r:id="rId2"/>
    <sheet name="test" sheetId="4" r:id="rId3"/>
    <sheet name="Feuil3" sheetId="3" r:id="rId4"/>
  </sheets>
  <calcPr calcId="191029" fullCalcOnLoad="1" iterateDelta="1E-4"/>
</workbook>
</file>

<file path=xl/calcChain.xml><?xml version="1.0" encoding="utf-8"?>
<calcChain xmlns="http://schemas.openxmlformats.org/spreadsheetml/2006/main">
  <c r="AA36" i="4" l="1"/>
  <c r="Z36" i="4"/>
  <c r="Y36" i="4"/>
  <c r="X36" i="4"/>
  <c r="W36" i="4"/>
  <c r="V36" i="4"/>
  <c r="U36" i="4"/>
  <c r="T36" i="4"/>
  <c r="S36" i="4"/>
  <c r="O36" i="4"/>
  <c r="N36" i="4"/>
  <c r="M36" i="4"/>
  <c r="L36" i="4"/>
  <c r="K36" i="4"/>
  <c r="I36" i="4"/>
  <c r="H36" i="4"/>
  <c r="E36" i="4"/>
  <c r="D36" i="4"/>
  <c r="C36" i="4"/>
  <c r="B36" i="4"/>
  <c r="AA35" i="4"/>
  <c r="Z35" i="4"/>
  <c r="Y35" i="4"/>
  <c r="X35" i="4"/>
  <c r="W35" i="4"/>
  <c r="V35" i="4"/>
  <c r="U35" i="4"/>
  <c r="T35" i="4"/>
  <c r="S35" i="4"/>
  <c r="O35" i="4"/>
  <c r="N35" i="4"/>
  <c r="M35" i="4"/>
  <c r="L35" i="4"/>
  <c r="K35" i="4"/>
  <c r="I35" i="4"/>
  <c r="H35" i="4"/>
  <c r="E35" i="4"/>
  <c r="D35" i="4"/>
  <c r="C35" i="4"/>
  <c r="B35" i="4"/>
  <c r="AA34" i="4"/>
  <c r="Z34" i="4"/>
  <c r="Y34" i="4"/>
  <c r="X34" i="4"/>
  <c r="W34" i="4"/>
  <c r="V34" i="4"/>
  <c r="U34" i="4"/>
  <c r="T34" i="4"/>
  <c r="S34" i="4"/>
  <c r="O34" i="4"/>
  <c r="N34" i="4"/>
  <c r="M34" i="4"/>
  <c r="L34" i="4"/>
  <c r="K34" i="4"/>
  <c r="I34" i="4"/>
  <c r="H34" i="4"/>
  <c r="E34" i="4"/>
  <c r="D34" i="4"/>
  <c r="C34" i="4"/>
  <c r="B34" i="4"/>
  <c r="AA33" i="4"/>
  <c r="Z33" i="4"/>
  <c r="Y33" i="4"/>
  <c r="X33" i="4"/>
  <c r="W33" i="4"/>
  <c r="V33" i="4"/>
  <c r="U33" i="4"/>
  <c r="T33" i="4"/>
  <c r="S33" i="4"/>
  <c r="O33" i="4"/>
  <c r="N33" i="4"/>
  <c r="M33" i="4"/>
  <c r="L33" i="4"/>
  <c r="K33" i="4"/>
  <c r="I33" i="4"/>
  <c r="H33" i="4"/>
  <c r="E33" i="4"/>
  <c r="D33" i="4"/>
  <c r="C33" i="4"/>
  <c r="W20" i="4"/>
  <c r="V20" i="4"/>
  <c r="P20" i="4"/>
  <c r="K20" i="4"/>
  <c r="J20" i="4"/>
  <c r="I20" i="4"/>
  <c r="U20" i="4" s="1"/>
  <c r="H20" i="4"/>
  <c r="T20" i="4" s="1"/>
  <c r="G20" i="4"/>
  <c r="S20" i="4" s="1"/>
  <c r="F20" i="4"/>
  <c r="R20" i="4" s="1"/>
  <c r="E20" i="4"/>
  <c r="Q20" i="4" s="1"/>
  <c r="D20" i="4"/>
  <c r="C20" i="4"/>
  <c r="O20" i="4" s="1"/>
  <c r="B20" i="4"/>
  <c r="N20" i="4" s="1"/>
  <c r="X19" i="4"/>
  <c r="V19" i="4"/>
  <c r="U19" i="4"/>
  <c r="O19" i="4"/>
  <c r="L19" i="4"/>
  <c r="K19" i="4"/>
  <c r="W19" i="4" s="1"/>
  <c r="J19" i="4"/>
  <c r="I19" i="4"/>
  <c r="H19" i="4"/>
  <c r="T19" i="4" s="1"/>
  <c r="G19" i="4"/>
  <c r="S19" i="4" s="1"/>
  <c r="F19" i="4"/>
  <c r="R19" i="4" s="1"/>
  <c r="E19" i="4"/>
  <c r="Q19" i="4" s="1"/>
  <c r="D19" i="4"/>
  <c r="P19" i="4" s="1"/>
  <c r="C19" i="4"/>
  <c r="B19" i="4"/>
  <c r="N19" i="4" s="1"/>
  <c r="W18" i="4"/>
  <c r="U18" i="4"/>
  <c r="T18" i="4"/>
  <c r="N18" i="4"/>
  <c r="K18" i="4"/>
  <c r="J18" i="4"/>
  <c r="V18" i="4" s="1"/>
  <c r="I18" i="4"/>
  <c r="H18" i="4"/>
  <c r="G18" i="4"/>
  <c r="S18" i="4" s="1"/>
  <c r="F18" i="4"/>
  <c r="R18" i="4" s="1"/>
  <c r="E18" i="4"/>
  <c r="Q18" i="4" s="1"/>
  <c r="D18" i="4"/>
  <c r="P18" i="4" s="1"/>
  <c r="C18" i="4"/>
  <c r="O18" i="4" s="1"/>
  <c r="B18" i="4"/>
  <c r="V17" i="4"/>
  <c r="T17" i="4"/>
  <c r="S17" i="4"/>
  <c r="K17" i="4"/>
  <c r="W17" i="4" s="1"/>
  <c r="J17" i="4"/>
  <c r="I17" i="4"/>
  <c r="U17" i="4" s="1"/>
  <c r="H17" i="4"/>
  <c r="G17" i="4"/>
  <c r="F17" i="4"/>
  <c r="R17" i="4" s="1"/>
  <c r="E17" i="4"/>
  <c r="Q17" i="4" s="1"/>
  <c r="D17" i="4"/>
  <c r="P17" i="4" s="1"/>
  <c r="C17" i="4"/>
  <c r="O17" i="4" s="1"/>
  <c r="B17" i="4"/>
  <c r="N17" i="4" s="1"/>
  <c r="U16" i="4"/>
  <c r="S16" i="4"/>
  <c r="R16" i="4"/>
  <c r="K16" i="4"/>
  <c r="W16" i="4" s="1"/>
  <c r="J16" i="4"/>
  <c r="V16" i="4" s="1"/>
  <c r="I16" i="4"/>
  <c r="H16" i="4"/>
  <c r="T16" i="4" s="1"/>
  <c r="G16" i="4"/>
  <c r="F16" i="4"/>
  <c r="E16" i="4"/>
  <c r="Q16" i="4" s="1"/>
  <c r="D16" i="4"/>
  <c r="P16" i="4" s="1"/>
  <c r="C16" i="4"/>
  <c r="O16" i="4" s="1"/>
  <c r="B16" i="4"/>
  <c r="N16" i="4" s="1"/>
  <c r="K15" i="4"/>
  <c r="J15" i="4"/>
  <c r="I15" i="4"/>
  <c r="H15" i="4"/>
  <c r="G15" i="4"/>
  <c r="F15" i="4"/>
  <c r="E15" i="4"/>
  <c r="D15" i="4"/>
  <c r="C15" i="4"/>
  <c r="B15" i="4"/>
  <c r="N15" i="4" s="1"/>
  <c r="K14" i="4"/>
  <c r="J14" i="4"/>
  <c r="I14" i="4"/>
  <c r="H14" i="4"/>
  <c r="G14" i="4"/>
  <c r="F14" i="4"/>
  <c r="E14" i="4"/>
  <c r="D14" i="4"/>
  <c r="C14" i="4"/>
  <c r="B14" i="4"/>
  <c r="N14" i="4" s="1"/>
  <c r="K13" i="4"/>
  <c r="J13" i="4"/>
  <c r="I13" i="4"/>
  <c r="H13" i="4"/>
  <c r="G13" i="4"/>
  <c r="F13" i="4"/>
  <c r="E13" i="4"/>
  <c r="D13" i="4"/>
  <c r="C13" i="4"/>
  <c r="B13" i="4"/>
  <c r="P33" i="4" s="1"/>
  <c r="U12" i="4"/>
  <c r="T12" i="4"/>
  <c r="Q12" i="4"/>
  <c r="O12" i="4"/>
  <c r="N12" i="4"/>
  <c r="K12" i="4"/>
  <c r="W12" i="4" s="1"/>
  <c r="J12" i="4"/>
  <c r="V12" i="4" s="1"/>
  <c r="I12" i="4"/>
  <c r="H12" i="4"/>
  <c r="G12" i="4"/>
  <c r="S12" i="4" s="1"/>
  <c r="F12" i="4"/>
  <c r="R12" i="4" s="1"/>
  <c r="E12" i="4"/>
  <c r="D12" i="4"/>
  <c r="P12" i="4" s="1"/>
  <c r="C12" i="4"/>
  <c r="B12" i="4"/>
  <c r="T11" i="4"/>
  <c r="S11" i="4"/>
  <c r="P11" i="4"/>
  <c r="N11" i="4"/>
  <c r="K11" i="4"/>
  <c r="W11" i="4" s="1"/>
  <c r="J11" i="4"/>
  <c r="V11" i="4" s="1"/>
  <c r="I11" i="4"/>
  <c r="U11" i="4" s="1"/>
  <c r="H11" i="4"/>
  <c r="G11" i="4"/>
  <c r="F11" i="4"/>
  <c r="R11" i="4" s="1"/>
  <c r="E11" i="4"/>
  <c r="Q11" i="4" s="1"/>
  <c r="D11" i="4"/>
  <c r="C11" i="4"/>
  <c r="O11" i="4" s="1"/>
  <c r="B11" i="4"/>
  <c r="S10" i="4"/>
  <c r="R10" i="4"/>
  <c r="O10" i="4"/>
  <c r="K10" i="4"/>
  <c r="W10" i="4" s="1"/>
  <c r="J10" i="4"/>
  <c r="V10" i="4" s="1"/>
  <c r="I10" i="4"/>
  <c r="U10" i="4" s="1"/>
  <c r="H10" i="4"/>
  <c r="T10" i="4" s="1"/>
  <c r="G10" i="4"/>
  <c r="F10" i="4"/>
  <c r="E10" i="4"/>
  <c r="Q10" i="4" s="1"/>
  <c r="D10" i="4"/>
  <c r="P10" i="4" s="1"/>
  <c r="C10" i="4"/>
  <c r="B10" i="4"/>
  <c r="N10" i="4" s="1"/>
  <c r="W9" i="4"/>
  <c r="R9" i="4"/>
  <c r="Q9" i="4"/>
  <c r="N9" i="4"/>
  <c r="K9" i="4"/>
  <c r="J9" i="4"/>
  <c r="V9" i="4" s="1"/>
  <c r="I9" i="4"/>
  <c r="U9" i="4" s="1"/>
  <c r="H9" i="4"/>
  <c r="T9" i="4" s="1"/>
  <c r="G9" i="4"/>
  <c r="S9" i="4" s="1"/>
  <c r="F9" i="4"/>
  <c r="E9" i="4"/>
  <c r="D9" i="4"/>
  <c r="P9" i="4" s="1"/>
  <c r="C9" i="4"/>
  <c r="O9" i="4" s="1"/>
  <c r="B9" i="4"/>
  <c r="K8" i="4"/>
  <c r="J8" i="4"/>
  <c r="I8" i="4"/>
  <c r="H8" i="4"/>
  <c r="G8" i="4"/>
  <c r="F8" i="4"/>
  <c r="E8" i="4"/>
  <c r="D8" i="4"/>
  <c r="C8" i="4"/>
  <c r="B8" i="4"/>
  <c r="N8" i="4" s="1"/>
  <c r="V7" i="4"/>
  <c r="U7" i="4"/>
  <c r="P7" i="4"/>
  <c r="O7" i="4"/>
  <c r="K7" i="4"/>
  <c r="W7" i="4" s="1"/>
  <c r="J7" i="4"/>
  <c r="I7" i="4"/>
  <c r="H7" i="4"/>
  <c r="T7" i="4" s="1"/>
  <c r="G7" i="4"/>
  <c r="S7" i="4" s="1"/>
  <c r="F7" i="4"/>
  <c r="R7" i="4" s="1"/>
  <c r="E7" i="4"/>
  <c r="Q7" i="4" s="1"/>
  <c r="D7" i="4"/>
  <c r="C7" i="4"/>
  <c r="B7" i="4"/>
  <c r="N7" i="4" s="1"/>
  <c r="N6" i="4"/>
  <c r="K6" i="4"/>
  <c r="J6" i="4"/>
  <c r="I6" i="4"/>
  <c r="H6" i="4"/>
  <c r="G6" i="4"/>
  <c r="F6" i="4"/>
  <c r="E6" i="4"/>
  <c r="D6" i="4"/>
  <c r="C6" i="4"/>
  <c r="B6" i="4"/>
  <c r="G33" i="4" s="1"/>
  <c r="N5" i="4"/>
  <c r="K5" i="4"/>
  <c r="J5" i="4"/>
  <c r="I5" i="4"/>
  <c r="H5" i="4"/>
  <c r="G5" i="4"/>
  <c r="F5" i="4"/>
  <c r="E5" i="4"/>
  <c r="D5" i="4"/>
  <c r="C5" i="4"/>
  <c r="B5" i="4"/>
  <c r="F33" i="4" s="1"/>
  <c r="W4" i="4"/>
  <c r="V4" i="4"/>
  <c r="T4" i="4"/>
  <c r="S4" i="4"/>
  <c r="R4" i="4"/>
  <c r="Q4" i="4"/>
  <c r="L4" i="4"/>
  <c r="X4" i="4" s="1"/>
  <c r="K4" i="4"/>
  <c r="J4" i="4"/>
  <c r="I4" i="4"/>
  <c r="U4" i="4" s="1"/>
  <c r="H4" i="4"/>
  <c r="G4" i="4"/>
  <c r="F4" i="4"/>
  <c r="E4" i="4"/>
  <c r="D4" i="4"/>
  <c r="P4" i="4" s="1"/>
  <c r="C4" i="4"/>
  <c r="O4" i="4" s="1"/>
  <c r="B7" i="2"/>
  <c r="K7" i="2"/>
  <c r="D7" i="2"/>
  <c r="P7" i="2" s="1"/>
  <c r="E7" i="2"/>
  <c r="Q7" i="2" s="1"/>
  <c r="F7" i="2"/>
  <c r="G7" i="2"/>
  <c r="H7" i="2"/>
  <c r="I7" i="2"/>
  <c r="J7" i="2"/>
  <c r="C7" i="2"/>
  <c r="AA36" i="2"/>
  <c r="Z36" i="2"/>
  <c r="Y36" i="2"/>
  <c r="X36" i="2"/>
  <c r="W36" i="2"/>
  <c r="V36" i="2"/>
  <c r="U36" i="2"/>
  <c r="T36" i="2"/>
  <c r="S36" i="2"/>
  <c r="O36" i="2"/>
  <c r="N36" i="2"/>
  <c r="M36" i="2"/>
  <c r="L36" i="2"/>
  <c r="K36" i="2"/>
  <c r="I36" i="2"/>
  <c r="H36" i="2"/>
  <c r="E36" i="2"/>
  <c r="D36" i="2"/>
  <c r="C36" i="2"/>
  <c r="B36" i="2"/>
  <c r="AA35" i="2"/>
  <c r="Z35" i="2"/>
  <c r="Y35" i="2"/>
  <c r="X35" i="2"/>
  <c r="W35" i="2"/>
  <c r="V35" i="2"/>
  <c r="U35" i="2"/>
  <c r="T35" i="2"/>
  <c r="S35" i="2"/>
  <c r="O35" i="2"/>
  <c r="N35" i="2"/>
  <c r="M35" i="2"/>
  <c r="L35" i="2"/>
  <c r="K35" i="2"/>
  <c r="I35" i="2"/>
  <c r="H35" i="2"/>
  <c r="E35" i="2"/>
  <c r="D35" i="2"/>
  <c r="C35" i="2"/>
  <c r="B35" i="2"/>
  <c r="AA34" i="2"/>
  <c r="Z34" i="2"/>
  <c r="Y34" i="2"/>
  <c r="X34" i="2"/>
  <c r="W34" i="2"/>
  <c r="V34" i="2"/>
  <c r="U34" i="2"/>
  <c r="T34" i="2"/>
  <c r="S34" i="2"/>
  <c r="O34" i="2"/>
  <c r="N34" i="2"/>
  <c r="M34" i="2"/>
  <c r="L34" i="2"/>
  <c r="K34" i="2"/>
  <c r="I34" i="2"/>
  <c r="H34" i="2"/>
  <c r="E34" i="2"/>
  <c r="D34" i="2"/>
  <c r="C34" i="2"/>
  <c r="B34" i="2"/>
  <c r="AA33" i="2"/>
  <c r="Z33" i="2"/>
  <c r="Y33" i="2"/>
  <c r="X33" i="2"/>
  <c r="W33" i="2"/>
  <c r="V33" i="2"/>
  <c r="U33" i="2"/>
  <c r="T33" i="2"/>
  <c r="S33" i="2"/>
  <c r="R33" i="2"/>
  <c r="R35" i="2" s="1"/>
  <c r="Q33" i="2"/>
  <c r="Q36" i="2" s="1"/>
  <c r="P33" i="2"/>
  <c r="P36" i="2" s="1"/>
  <c r="O33" i="2"/>
  <c r="N33" i="2"/>
  <c r="M33" i="2"/>
  <c r="L33" i="2"/>
  <c r="K33" i="2"/>
  <c r="J33" i="2"/>
  <c r="J36" i="2" s="1"/>
  <c r="I33" i="2"/>
  <c r="H33" i="2"/>
  <c r="G33" i="2"/>
  <c r="G36" i="2" s="1"/>
  <c r="F33" i="2"/>
  <c r="E33" i="2"/>
  <c r="D33" i="2"/>
  <c r="C33" i="2"/>
  <c r="J20" i="2"/>
  <c r="G20" i="2"/>
  <c r="F20" i="2"/>
  <c r="R20" i="2" s="1"/>
  <c r="D20" i="2"/>
  <c r="P20" i="2" s="1"/>
  <c r="B20" i="2"/>
  <c r="N20" i="2" s="1"/>
  <c r="L19" i="2"/>
  <c r="J19" i="2"/>
  <c r="G19" i="2"/>
  <c r="F19" i="2"/>
  <c r="D19" i="2"/>
  <c r="P19" i="2" s="1"/>
  <c r="B19" i="2"/>
  <c r="N19" i="2" s="1"/>
  <c r="G18" i="2"/>
  <c r="S18" i="2" s="1"/>
  <c r="F18" i="2"/>
  <c r="E18" i="2"/>
  <c r="D18" i="2"/>
  <c r="P18" i="2" s="1"/>
  <c r="C18" i="2"/>
  <c r="O18" i="2" s="1"/>
  <c r="B18" i="2"/>
  <c r="N18" i="2" s="1"/>
  <c r="F17" i="2"/>
  <c r="R17" i="2" s="1"/>
  <c r="D17" i="2"/>
  <c r="C17" i="2"/>
  <c r="O17" i="2" s="1"/>
  <c r="B17" i="2"/>
  <c r="N17" i="2" s="1"/>
  <c r="G16" i="2"/>
  <c r="D16" i="2"/>
  <c r="C16" i="2"/>
  <c r="B16" i="2"/>
  <c r="N16" i="2" s="1"/>
  <c r="B15" i="2"/>
  <c r="N15" i="2" s="1"/>
  <c r="J14" i="2"/>
  <c r="G14" i="2"/>
  <c r="F14" i="2"/>
  <c r="C14" i="2"/>
  <c r="B14" i="2"/>
  <c r="N14" i="2" s="1"/>
  <c r="J13" i="2"/>
  <c r="G13" i="2"/>
  <c r="F13" i="2"/>
  <c r="D13" i="2"/>
  <c r="B13" i="2"/>
  <c r="N13" i="2" s="1"/>
  <c r="G12" i="2"/>
  <c r="S12" i="2" s="1"/>
  <c r="F12" i="2"/>
  <c r="R12" i="2" s="1"/>
  <c r="E12" i="2"/>
  <c r="D12" i="2"/>
  <c r="P12" i="2" s="1"/>
  <c r="C12" i="2"/>
  <c r="B12" i="2"/>
  <c r="N12" i="2" s="1"/>
  <c r="F11" i="2"/>
  <c r="R11" i="2" s="1"/>
  <c r="D11" i="2"/>
  <c r="P11" i="2" s="1"/>
  <c r="C11" i="2"/>
  <c r="O11" i="2" s="1"/>
  <c r="B11" i="2"/>
  <c r="N11" i="2" s="1"/>
  <c r="G10" i="2"/>
  <c r="S10" i="2" s="1"/>
  <c r="D10" i="2"/>
  <c r="P10" i="2" s="1"/>
  <c r="C10" i="2"/>
  <c r="O10" i="2" s="1"/>
  <c r="B10" i="2"/>
  <c r="N10" i="2" s="1"/>
  <c r="B9" i="2"/>
  <c r="N9" i="2" s="1"/>
  <c r="J8" i="2"/>
  <c r="G8" i="2"/>
  <c r="F8" i="2"/>
  <c r="C8" i="2"/>
  <c r="B8" i="2"/>
  <c r="N8" i="2" s="1"/>
  <c r="N7" i="2"/>
  <c r="H6" i="2"/>
  <c r="F6" i="2"/>
  <c r="E6" i="2"/>
  <c r="B6" i="2"/>
  <c r="N6" i="2" s="1"/>
  <c r="I5" i="2"/>
  <c r="U5" i="2" s="1"/>
  <c r="F5" i="2"/>
  <c r="R5" i="2" s="1"/>
  <c r="E5" i="2"/>
  <c r="B5" i="2"/>
  <c r="N5" i="2" s="1"/>
  <c r="W4" i="2"/>
  <c r="V4" i="2"/>
  <c r="T4" i="2"/>
  <c r="S4" i="2"/>
  <c r="P4" i="2"/>
  <c r="L4" i="2"/>
  <c r="X4" i="2" s="1"/>
  <c r="K4" i="2"/>
  <c r="J4" i="2"/>
  <c r="I4" i="2"/>
  <c r="U4" i="2" s="1"/>
  <c r="H4" i="2"/>
  <c r="G4" i="2"/>
  <c r="F4" i="2"/>
  <c r="R4" i="2" s="1"/>
  <c r="E4" i="2"/>
  <c r="Q4" i="2" s="1"/>
  <c r="D4" i="2"/>
  <c r="C4" i="2"/>
  <c r="O4" i="2" s="1"/>
  <c r="R36" i="2"/>
  <c r="F36" i="2"/>
  <c r="P35" i="2"/>
  <c r="J35" i="2"/>
  <c r="F35" i="2"/>
  <c r="R34" i="2"/>
  <c r="F34" i="2"/>
  <c r="Q5" i="2" s="1"/>
  <c r="V20" i="2"/>
  <c r="S20" i="2"/>
  <c r="X19" i="2"/>
  <c r="V19" i="2"/>
  <c r="S19" i="2"/>
  <c r="R19" i="2"/>
  <c r="R18" i="2"/>
  <c r="Q18" i="2"/>
  <c r="P17" i="2"/>
  <c r="S16" i="2"/>
  <c r="P16" i="2"/>
  <c r="O16" i="2"/>
  <c r="Q12" i="2"/>
  <c r="O12" i="2"/>
  <c r="W7" i="2"/>
  <c r="V7" i="2"/>
  <c r="U7" i="2"/>
  <c r="T7" i="2"/>
  <c r="S7" i="2"/>
  <c r="R7" i="2"/>
  <c r="O7" i="2"/>
  <c r="K38" i="1"/>
  <c r="L20" i="2" s="1"/>
  <c r="X20" i="2" s="1"/>
  <c r="J38" i="1"/>
  <c r="K20" i="2" s="1"/>
  <c r="W20" i="2" s="1"/>
  <c r="I38" i="1"/>
  <c r="H38" i="1"/>
  <c r="I20" i="2" s="1"/>
  <c r="U20" i="2" s="1"/>
  <c r="G38" i="1"/>
  <c r="H20" i="2" s="1"/>
  <c r="T20" i="2" s="1"/>
  <c r="F38" i="1"/>
  <c r="E38" i="1"/>
  <c r="D38" i="1"/>
  <c r="E20" i="2" s="1"/>
  <c r="Q20" i="2" s="1"/>
  <c r="C38" i="1"/>
  <c r="B38" i="1"/>
  <c r="C20" i="2" s="1"/>
  <c r="O20" i="2" s="1"/>
  <c r="J37" i="1"/>
  <c r="K19" i="2" s="1"/>
  <c r="W19" i="2" s="1"/>
  <c r="I37" i="1"/>
  <c r="H37" i="1"/>
  <c r="I19" i="2" s="1"/>
  <c r="U19" i="2" s="1"/>
  <c r="G37" i="1"/>
  <c r="H19" i="2" s="1"/>
  <c r="T19" i="2" s="1"/>
  <c r="F37" i="1"/>
  <c r="E37" i="1"/>
  <c r="D37" i="1"/>
  <c r="E19" i="2" s="1"/>
  <c r="Q19" i="2" s="1"/>
  <c r="C37" i="1"/>
  <c r="B37" i="1"/>
  <c r="C19" i="2" s="1"/>
  <c r="O19" i="2" s="1"/>
  <c r="K36" i="1"/>
  <c r="L18" i="2" s="1"/>
  <c r="X18" i="2" s="1"/>
  <c r="J36" i="1"/>
  <c r="K18" i="2" s="1"/>
  <c r="W18" i="2" s="1"/>
  <c r="I36" i="1"/>
  <c r="J18" i="2" s="1"/>
  <c r="V18" i="2" s="1"/>
  <c r="H36" i="1"/>
  <c r="I18" i="2" s="1"/>
  <c r="U18" i="2" s="1"/>
  <c r="G36" i="1"/>
  <c r="H18" i="2" s="1"/>
  <c r="T18" i="2" s="1"/>
  <c r="F36" i="1"/>
  <c r="E36" i="1"/>
  <c r="D36" i="1"/>
  <c r="C36" i="1"/>
  <c r="B36" i="1"/>
  <c r="K35" i="1"/>
  <c r="L17" i="2" s="1"/>
  <c r="X17" i="2" s="1"/>
  <c r="J35" i="1"/>
  <c r="K17" i="2" s="1"/>
  <c r="W17" i="2" s="1"/>
  <c r="I35" i="1"/>
  <c r="J17" i="2" s="1"/>
  <c r="V17" i="2" s="1"/>
  <c r="H35" i="1"/>
  <c r="I17" i="2" s="1"/>
  <c r="U17" i="2" s="1"/>
  <c r="G35" i="1"/>
  <c r="H17" i="2" s="1"/>
  <c r="T17" i="2" s="1"/>
  <c r="F35" i="1"/>
  <c r="G17" i="2" s="1"/>
  <c r="S17" i="2" s="1"/>
  <c r="E35" i="1"/>
  <c r="D35" i="1"/>
  <c r="E17" i="2" s="1"/>
  <c r="Q17" i="2" s="1"/>
  <c r="C35" i="1"/>
  <c r="B35" i="1"/>
  <c r="K34" i="1"/>
  <c r="L16" i="2" s="1"/>
  <c r="X16" i="2" s="1"/>
  <c r="J34" i="1"/>
  <c r="K16" i="2" s="1"/>
  <c r="W16" i="2" s="1"/>
  <c r="I34" i="1"/>
  <c r="J16" i="2" s="1"/>
  <c r="V16" i="2" s="1"/>
  <c r="H34" i="1"/>
  <c r="I16" i="2" s="1"/>
  <c r="U16" i="2" s="1"/>
  <c r="G34" i="1"/>
  <c r="H16" i="2" s="1"/>
  <c r="T16" i="2" s="1"/>
  <c r="F34" i="1"/>
  <c r="E34" i="1"/>
  <c r="F16" i="2" s="1"/>
  <c r="R16" i="2" s="1"/>
  <c r="D34" i="1"/>
  <c r="E16" i="2" s="1"/>
  <c r="Q16" i="2" s="1"/>
  <c r="C34" i="1"/>
  <c r="B34" i="1"/>
  <c r="K33" i="1"/>
  <c r="L15" i="2" s="1"/>
  <c r="X15" i="2" s="1"/>
  <c r="J33" i="1"/>
  <c r="K15" i="2" s="1"/>
  <c r="W15" i="2" s="1"/>
  <c r="I33" i="1"/>
  <c r="J15" i="2" s="1"/>
  <c r="V15" i="2" s="1"/>
  <c r="H33" i="1"/>
  <c r="I15" i="2" s="1"/>
  <c r="U15" i="2" s="1"/>
  <c r="G33" i="1"/>
  <c r="H15" i="2" s="1"/>
  <c r="T15" i="2" s="1"/>
  <c r="F33" i="1"/>
  <c r="G15" i="2" s="1"/>
  <c r="S15" i="2" s="1"/>
  <c r="E33" i="1"/>
  <c r="F15" i="2" s="1"/>
  <c r="R15" i="2" s="1"/>
  <c r="D33" i="1"/>
  <c r="E15" i="2" s="1"/>
  <c r="Q15" i="2" s="1"/>
  <c r="C33" i="1"/>
  <c r="D15" i="2" s="1"/>
  <c r="P15" i="2" s="1"/>
  <c r="B33" i="1"/>
  <c r="C15" i="2" s="1"/>
  <c r="O15" i="2" s="1"/>
  <c r="K32" i="1"/>
  <c r="L14" i="2" s="1"/>
  <c r="J32" i="1"/>
  <c r="K14" i="2" s="1"/>
  <c r="I32" i="1"/>
  <c r="H32" i="1"/>
  <c r="I14" i="2" s="1"/>
  <c r="G32" i="1"/>
  <c r="H14" i="2" s="1"/>
  <c r="F32" i="1"/>
  <c r="E32" i="1"/>
  <c r="D32" i="1"/>
  <c r="E14" i="2" s="1"/>
  <c r="C32" i="1"/>
  <c r="D14" i="2" s="1"/>
  <c r="B32" i="1"/>
  <c r="K31" i="1"/>
  <c r="L13" i="2" s="1"/>
  <c r="J31" i="1"/>
  <c r="K13" i="2" s="1"/>
  <c r="I31" i="1"/>
  <c r="H31" i="1"/>
  <c r="I13" i="2" s="1"/>
  <c r="G31" i="1"/>
  <c r="H13" i="2" s="1"/>
  <c r="F31" i="1"/>
  <c r="E31" i="1"/>
  <c r="D31" i="1"/>
  <c r="E13" i="2" s="1"/>
  <c r="C31" i="1"/>
  <c r="B31" i="1"/>
  <c r="C13" i="2" s="1"/>
  <c r="K30" i="1"/>
  <c r="L12" i="2" s="1"/>
  <c r="X12" i="2" s="1"/>
  <c r="J30" i="1"/>
  <c r="K12" i="2" s="1"/>
  <c r="W12" i="2" s="1"/>
  <c r="I30" i="1"/>
  <c r="J12" i="2" s="1"/>
  <c r="V12" i="2" s="1"/>
  <c r="H30" i="1"/>
  <c r="I12" i="2" s="1"/>
  <c r="U12" i="2" s="1"/>
  <c r="G30" i="1"/>
  <c r="H12" i="2" s="1"/>
  <c r="T12" i="2" s="1"/>
  <c r="F30" i="1"/>
  <c r="E30" i="1"/>
  <c r="D30" i="1"/>
  <c r="C30" i="1"/>
  <c r="B30" i="1"/>
  <c r="K29" i="1"/>
  <c r="L11" i="2" s="1"/>
  <c r="X11" i="2" s="1"/>
  <c r="J29" i="1"/>
  <c r="K11" i="2" s="1"/>
  <c r="W11" i="2" s="1"/>
  <c r="I29" i="1"/>
  <c r="J11" i="2" s="1"/>
  <c r="V11" i="2" s="1"/>
  <c r="H29" i="1"/>
  <c r="I11" i="2" s="1"/>
  <c r="U11" i="2" s="1"/>
  <c r="G29" i="1"/>
  <c r="H11" i="2" s="1"/>
  <c r="T11" i="2" s="1"/>
  <c r="F29" i="1"/>
  <c r="G11" i="2" s="1"/>
  <c r="S11" i="2" s="1"/>
  <c r="E29" i="1"/>
  <c r="D29" i="1"/>
  <c r="E11" i="2" s="1"/>
  <c r="Q11" i="2" s="1"/>
  <c r="C29" i="1"/>
  <c r="B29" i="1"/>
  <c r="K28" i="1"/>
  <c r="L10" i="2" s="1"/>
  <c r="X10" i="2" s="1"/>
  <c r="J28" i="1"/>
  <c r="K10" i="2" s="1"/>
  <c r="W10" i="2" s="1"/>
  <c r="I28" i="1"/>
  <c r="J10" i="2" s="1"/>
  <c r="V10" i="2" s="1"/>
  <c r="H28" i="1"/>
  <c r="I10" i="2" s="1"/>
  <c r="U10" i="2" s="1"/>
  <c r="G28" i="1"/>
  <c r="H10" i="2" s="1"/>
  <c r="T10" i="2" s="1"/>
  <c r="F28" i="1"/>
  <c r="E28" i="1"/>
  <c r="F10" i="2" s="1"/>
  <c r="R10" i="2" s="1"/>
  <c r="D28" i="1"/>
  <c r="E10" i="2" s="1"/>
  <c r="Q10" i="2" s="1"/>
  <c r="C28" i="1"/>
  <c r="B28" i="1"/>
  <c r="K27" i="1"/>
  <c r="L9" i="2" s="1"/>
  <c r="X9" i="2" s="1"/>
  <c r="J27" i="1"/>
  <c r="K9" i="2" s="1"/>
  <c r="W9" i="2" s="1"/>
  <c r="I27" i="1"/>
  <c r="J9" i="2" s="1"/>
  <c r="V9" i="2" s="1"/>
  <c r="H27" i="1"/>
  <c r="I9" i="2" s="1"/>
  <c r="U9" i="2" s="1"/>
  <c r="G27" i="1"/>
  <c r="H9" i="2" s="1"/>
  <c r="T9" i="2" s="1"/>
  <c r="F27" i="1"/>
  <c r="G9" i="2" s="1"/>
  <c r="S9" i="2" s="1"/>
  <c r="E27" i="1"/>
  <c r="F9" i="2" s="1"/>
  <c r="R9" i="2" s="1"/>
  <c r="D27" i="1"/>
  <c r="E9" i="2" s="1"/>
  <c r="Q9" i="2" s="1"/>
  <c r="C27" i="1"/>
  <c r="D9" i="2" s="1"/>
  <c r="P9" i="2" s="1"/>
  <c r="B27" i="1"/>
  <c r="C9" i="2" s="1"/>
  <c r="O9" i="2" s="1"/>
  <c r="K26" i="1"/>
  <c r="L8" i="2" s="1"/>
  <c r="J26" i="1"/>
  <c r="K8" i="2" s="1"/>
  <c r="I26" i="1"/>
  <c r="H26" i="1"/>
  <c r="I8" i="2" s="1"/>
  <c r="G26" i="1"/>
  <c r="H8" i="2" s="1"/>
  <c r="F26" i="1"/>
  <c r="E26" i="1"/>
  <c r="D26" i="1"/>
  <c r="E8" i="2" s="1"/>
  <c r="C26" i="1"/>
  <c r="D8" i="2" s="1"/>
  <c r="B26" i="1"/>
  <c r="K25" i="1"/>
  <c r="L7" i="2" s="1"/>
  <c r="X7" i="2" s="1"/>
  <c r="J25" i="1"/>
  <c r="I25" i="1"/>
  <c r="H25" i="1"/>
  <c r="G25" i="1"/>
  <c r="F25" i="1"/>
  <c r="E25" i="1"/>
  <c r="D25" i="1"/>
  <c r="C25" i="1"/>
  <c r="B25" i="1"/>
  <c r="K24" i="1"/>
  <c r="L6" i="2" s="1"/>
  <c r="J24" i="1"/>
  <c r="K6" i="2" s="1"/>
  <c r="I24" i="1"/>
  <c r="J6" i="2" s="1"/>
  <c r="H24" i="1"/>
  <c r="I6" i="2" s="1"/>
  <c r="G24" i="1"/>
  <c r="F24" i="1"/>
  <c r="G6" i="2" s="1"/>
  <c r="E24" i="1"/>
  <c r="D24" i="1"/>
  <c r="C24" i="1"/>
  <c r="D6" i="2" s="1"/>
  <c r="B24" i="1"/>
  <c r="C6" i="2" s="1"/>
  <c r="K23" i="1"/>
  <c r="L5" i="2" s="1"/>
  <c r="X5" i="2" s="1"/>
  <c r="J23" i="1"/>
  <c r="K5" i="2" s="1"/>
  <c r="W5" i="2" s="1"/>
  <c r="I23" i="1"/>
  <c r="J5" i="2" s="1"/>
  <c r="V5" i="2" s="1"/>
  <c r="H23" i="1"/>
  <c r="G23" i="1"/>
  <c r="H5" i="2" s="1"/>
  <c r="T5" i="2" s="1"/>
  <c r="F23" i="1"/>
  <c r="G5" i="2" s="1"/>
  <c r="S5" i="2" s="1"/>
  <c r="E23" i="1"/>
  <c r="D23" i="1"/>
  <c r="C23" i="1"/>
  <c r="D5" i="2" s="1"/>
  <c r="P5" i="2" s="1"/>
  <c r="B23" i="1"/>
  <c r="C5" i="2" s="1"/>
  <c r="O5" i="2" s="1"/>
  <c r="W19" i="1"/>
  <c r="V19" i="1"/>
  <c r="U19" i="1"/>
  <c r="T19" i="1"/>
  <c r="S19" i="1"/>
  <c r="R19" i="1"/>
  <c r="Q19" i="1"/>
  <c r="P19" i="1"/>
  <c r="O19" i="1"/>
  <c r="N19" i="1"/>
  <c r="W18" i="1"/>
  <c r="V18" i="1"/>
  <c r="U18" i="1"/>
  <c r="T18" i="1"/>
  <c r="S18" i="1"/>
  <c r="R18" i="1"/>
  <c r="Q18" i="1"/>
  <c r="P18" i="1"/>
  <c r="O18" i="1"/>
  <c r="N18" i="1"/>
  <c r="W17" i="1"/>
  <c r="V17" i="1"/>
  <c r="U17" i="1"/>
  <c r="T17" i="1"/>
  <c r="S17" i="1"/>
  <c r="R17" i="1"/>
  <c r="Q17" i="1"/>
  <c r="P17" i="1"/>
  <c r="O17" i="1"/>
  <c r="N17" i="1"/>
  <c r="W16" i="1"/>
  <c r="V16" i="1"/>
  <c r="U16" i="1"/>
  <c r="T16" i="1"/>
  <c r="S16" i="1"/>
  <c r="R16" i="1"/>
  <c r="Q16" i="1"/>
  <c r="P16" i="1"/>
  <c r="O16" i="1"/>
  <c r="N16" i="1"/>
  <c r="W15" i="1"/>
  <c r="V15" i="1"/>
  <c r="U15" i="1"/>
  <c r="T15" i="1"/>
  <c r="S15" i="1"/>
  <c r="R15" i="1"/>
  <c r="Q15" i="1"/>
  <c r="P15" i="1"/>
  <c r="O15" i="1"/>
  <c r="N15" i="1"/>
  <c r="W14" i="1"/>
  <c r="V14" i="1"/>
  <c r="U14" i="1"/>
  <c r="T14" i="1"/>
  <c r="S14" i="1"/>
  <c r="R14" i="1"/>
  <c r="Q14" i="1"/>
  <c r="P14" i="1"/>
  <c r="O14" i="1"/>
  <c r="N14" i="1"/>
  <c r="W13" i="1"/>
  <c r="V13" i="1"/>
  <c r="U13" i="1"/>
  <c r="T13" i="1"/>
  <c r="S13" i="1"/>
  <c r="R13" i="1"/>
  <c r="Q13" i="1"/>
  <c r="P13" i="1"/>
  <c r="O13" i="1"/>
  <c r="N13" i="1"/>
  <c r="W12" i="1"/>
  <c r="V12" i="1"/>
  <c r="U12" i="1"/>
  <c r="T12" i="1"/>
  <c r="S12" i="1"/>
  <c r="R12" i="1"/>
  <c r="Q12" i="1"/>
  <c r="P12" i="1"/>
  <c r="O12" i="1"/>
  <c r="N12" i="1"/>
  <c r="W11" i="1"/>
  <c r="V11" i="1"/>
  <c r="U11" i="1"/>
  <c r="T11" i="1"/>
  <c r="S11" i="1"/>
  <c r="R11" i="1"/>
  <c r="Q11" i="1"/>
  <c r="P11" i="1"/>
  <c r="O11" i="1"/>
  <c r="N11" i="1"/>
  <c r="W10" i="1"/>
  <c r="V10" i="1"/>
  <c r="U10" i="1"/>
  <c r="T10" i="1"/>
  <c r="S10" i="1"/>
  <c r="R10" i="1"/>
  <c r="Q10" i="1"/>
  <c r="P10" i="1"/>
  <c r="O10" i="1"/>
  <c r="N10" i="1"/>
  <c r="W9" i="1"/>
  <c r="V9" i="1"/>
  <c r="U9" i="1"/>
  <c r="T9" i="1"/>
  <c r="S9" i="1"/>
  <c r="R9" i="1"/>
  <c r="Q9" i="1"/>
  <c r="P9" i="1"/>
  <c r="O9" i="1"/>
  <c r="N9" i="1"/>
  <c r="W8" i="1"/>
  <c r="V8" i="1"/>
  <c r="U8" i="1"/>
  <c r="T8" i="1"/>
  <c r="S8" i="1"/>
  <c r="R8" i="1"/>
  <c r="Q8" i="1"/>
  <c r="P8" i="1"/>
  <c r="O8" i="1"/>
  <c r="N8" i="1"/>
  <c r="W7" i="1"/>
  <c r="V7" i="1"/>
  <c r="U7" i="1"/>
  <c r="T7" i="1"/>
  <c r="S7" i="1"/>
  <c r="R7" i="1"/>
  <c r="Q7" i="1"/>
  <c r="P7" i="1"/>
  <c r="O7" i="1"/>
  <c r="N7" i="1"/>
  <c r="W6" i="1"/>
  <c r="V6" i="1"/>
  <c r="U6" i="1"/>
  <c r="T6" i="1"/>
  <c r="S6" i="1"/>
  <c r="R6" i="1"/>
  <c r="Q6" i="1"/>
  <c r="P6" i="1"/>
  <c r="O6" i="1"/>
  <c r="N6" i="1"/>
  <c r="W5" i="1"/>
  <c r="V5" i="1"/>
  <c r="U5" i="1"/>
  <c r="T5" i="1"/>
  <c r="S5" i="1"/>
  <c r="R5" i="1"/>
  <c r="Q5" i="1"/>
  <c r="P5" i="1"/>
  <c r="O5" i="1"/>
  <c r="N5" i="1"/>
  <c r="W4" i="1"/>
  <c r="V4" i="1"/>
  <c r="U4" i="1"/>
  <c r="T4" i="1"/>
  <c r="S4" i="1"/>
  <c r="R4" i="1"/>
  <c r="Q4" i="1"/>
  <c r="P4" i="1"/>
  <c r="O4" i="1"/>
  <c r="N4" i="1"/>
  <c r="L9" i="4" l="1"/>
  <c r="X9" i="4" s="1"/>
  <c r="L20" i="4"/>
  <c r="X20" i="4" s="1"/>
  <c r="L8" i="4"/>
  <c r="L14" i="4"/>
  <c r="L5" i="4"/>
  <c r="L6" i="4"/>
  <c r="L7" i="4"/>
  <c r="X7" i="4" s="1"/>
  <c r="Z7" i="4"/>
  <c r="Z11" i="4"/>
  <c r="L12" i="4"/>
  <c r="X12" i="4" s="1"/>
  <c r="Z12" i="4" s="1"/>
  <c r="L16" i="4"/>
  <c r="X16" i="4" s="1"/>
  <c r="Z16" i="4" s="1"/>
  <c r="L15" i="4"/>
  <c r="L17" i="4"/>
  <c r="X17" i="4" s="1"/>
  <c r="L13" i="4"/>
  <c r="L10" i="4"/>
  <c r="X10" i="4" s="1"/>
  <c r="L11" i="4"/>
  <c r="X11" i="4" s="1"/>
  <c r="L18" i="4"/>
  <c r="X18" i="4" s="1"/>
  <c r="F34" i="4"/>
  <c r="F36" i="4"/>
  <c r="F35" i="4"/>
  <c r="G34" i="4"/>
  <c r="G35" i="4"/>
  <c r="G36" i="4"/>
  <c r="O5" i="4"/>
  <c r="P5" i="4"/>
  <c r="Z20" i="4"/>
  <c r="Q5" i="4"/>
  <c r="R5" i="4"/>
  <c r="R6" i="4"/>
  <c r="Z9" i="4"/>
  <c r="P35" i="4"/>
  <c r="P34" i="4"/>
  <c r="Q13" i="4" s="1"/>
  <c r="P36" i="4"/>
  <c r="U5" i="4"/>
  <c r="Z17" i="4"/>
  <c r="W5" i="4"/>
  <c r="Z10" i="4"/>
  <c r="Z18" i="4"/>
  <c r="X5" i="4"/>
  <c r="X6" i="4"/>
  <c r="Z19" i="4"/>
  <c r="N13" i="4"/>
  <c r="J33" i="4"/>
  <c r="Q33" i="4"/>
  <c r="R33" i="4"/>
  <c r="Z7" i="2"/>
  <c r="Z17" i="2"/>
  <c r="T8" i="2"/>
  <c r="Z12" i="2"/>
  <c r="R14" i="2"/>
  <c r="O13" i="2"/>
  <c r="O8" i="2"/>
  <c r="Z5" i="2"/>
  <c r="Z18" i="2"/>
  <c r="S13" i="2"/>
  <c r="T14" i="2"/>
  <c r="U8" i="2"/>
  <c r="T13" i="2"/>
  <c r="Z16" i="2"/>
  <c r="V14" i="2"/>
  <c r="X8" i="2"/>
  <c r="X14" i="2"/>
  <c r="Z11" i="2"/>
  <c r="U14" i="2"/>
  <c r="Z9" i="2"/>
  <c r="Z15" i="2"/>
  <c r="Z10" i="2"/>
  <c r="Z19" i="2"/>
  <c r="X13" i="2"/>
  <c r="Z20" i="2"/>
  <c r="G35" i="2"/>
  <c r="Q35" i="2"/>
  <c r="G34" i="2"/>
  <c r="J34" i="2"/>
  <c r="P8" i="2" s="1"/>
  <c r="P34" i="2"/>
  <c r="P13" i="2" s="1"/>
  <c r="Q34" i="2"/>
  <c r="Q14" i="2" s="1"/>
  <c r="X13" i="4" l="1"/>
  <c r="S13" i="4"/>
  <c r="T13" i="4"/>
  <c r="R34" i="4"/>
  <c r="R36" i="4"/>
  <c r="R35" i="4"/>
  <c r="O6" i="4"/>
  <c r="W6" i="4"/>
  <c r="T6" i="4"/>
  <c r="U6" i="4"/>
  <c r="J34" i="4"/>
  <c r="J36" i="4"/>
  <c r="J35" i="4"/>
  <c r="Q6" i="4"/>
  <c r="V13" i="4"/>
  <c r="R13" i="4"/>
  <c r="U13" i="4"/>
  <c r="P13" i="4"/>
  <c r="O13" i="4"/>
  <c r="Q35" i="4"/>
  <c r="Q34" i="4"/>
  <c r="Q36" i="4"/>
  <c r="W13" i="4"/>
  <c r="V6" i="4"/>
  <c r="S6" i="4"/>
  <c r="P6" i="4"/>
  <c r="V5" i="4"/>
  <c r="T5" i="4"/>
  <c r="S5" i="4"/>
  <c r="Z5" i="4" s="1"/>
  <c r="R6" i="2"/>
  <c r="T6" i="2"/>
  <c r="Q6" i="2"/>
  <c r="Q8" i="2"/>
  <c r="Z8" i="2" s="1"/>
  <c r="U13" i="2"/>
  <c r="P14" i="2"/>
  <c r="X6" i="2"/>
  <c r="U6" i="2"/>
  <c r="P6" i="2"/>
  <c r="Q13" i="2"/>
  <c r="Z13" i="2" s="1"/>
  <c r="W14" i="2"/>
  <c r="R13" i="2"/>
  <c r="W8" i="2"/>
  <c r="O6" i="2"/>
  <c r="S6" i="2"/>
  <c r="V13" i="2"/>
  <c r="O14" i="2"/>
  <c r="S14" i="2"/>
  <c r="V6" i="2"/>
  <c r="S8" i="2"/>
  <c r="V8" i="2"/>
  <c r="W13" i="2"/>
  <c r="R8" i="2"/>
  <c r="W6" i="2"/>
  <c r="S14" i="4" l="1"/>
  <c r="Q14" i="4"/>
  <c r="X14" i="4"/>
  <c r="W14" i="4"/>
  <c r="V14" i="4"/>
  <c r="P14" i="4"/>
  <c r="T14" i="4"/>
  <c r="R14" i="4"/>
  <c r="O14" i="4"/>
  <c r="U14" i="4"/>
  <c r="Q8" i="4"/>
  <c r="P8" i="4"/>
  <c r="V8" i="4"/>
  <c r="W8" i="4"/>
  <c r="S8" i="4"/>
  <c r="X8" i="4"/>
  <c r="O8" i="4"/>
  <c r="R8" i="4"/>
  <c r="T8" i="4"/>
  <c r="U8" i="4"/>
  <c r="Z6" i="4"/>
  <c r="Z13" i="4"/>
  <c r="Q15" i="4"/>
  <c r="R15" i="4"/>
  <c r="X15" i="4"/>
  <c r="W15" i="4"/>
  <c r="T15" i="4"/>
  <c r="O15" i="4"/>
  <c r="U15" i="4"/>
  <c r="S15" i="4"/>
  <c r="P15" i="4"/>
  <c r="V15" i="4"/>
  <c r="Z14" i="2"/>
  <c r="Z6" i="2"/>
  <c r="Z14" i="4" l="1"/>
  <c r="Z15" i="4"/>
  <c r="Z8" i="4"/>
</calcChain>
</file>

<file path=xl/sharedStrings.xml><?xml version="1.0" encoding="utf-8"?>
<sst xmlns="http://schemas.openxmlformats.org/spreadsheetml/2006/main" count="18" uniqueCount="12">
  <si>
    <t>Calcul du rapport stochiométrique [AFR]</t>
  </si>
  <si>
    <t>MAP Limite de Fumées Origine</t>
  </si>
  <si>
    <t>AFR Origine</t>
  </si>
  <si>
    <t>MAP Limite de fumées Modifiée</t>
  </si>
  <si>
    <t>AFR Modifié</t>
  </si>
  <si>
    <t>&lt;16:1</t>
  </si>
  <si>
    <t>16-17</t>
  </si>
  <si>
    <t>&gt;17:1</t>
  </si>
  <si>
    <t>Limitation 1 [MAP Limite de fumées Modifiée + MAP Limite de Couple Modifiée]</t>
  </si>
  <si>
    <t>IQ final</t>
  </si>
  <si>
    <t>MAP Limite de Couple Modifiée</t>
  </si>
  <si>
    <t>MAP Limite de Couple Modifiée avec extrapolation automatique des IQ / Tr/min de la MAP Limitation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</si>
</sst>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C]0.00"/>
    <numFmt numFmtId="165" formatCode="[$-40C]0"/>
    <numFmt numFmtId="166" formatCode="[$-40C]General"/>
  </numFmts>
  <fonts count="13" x14ac:knownFonts="1">
    <font>
      <sz val="11"/>
      <color theme="1"/>
      <name val="Arial"/>
      <family val="2"/>
    </font>
    <font>
      <sz val="11"/>
      <color rgb="FF006100"/>
      <name val="Arial"/>
      <family val="2"/>
    </font>
    <font>
      <sz val="11"/>
      <color rgb="FF000000"/>
      <name val="Calibri"/>
      <family val="2"/>
    </font>
    <font>
      <sz val="11"/>
      <color rgb="FF993300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</font>
    <font>
      <b/>
      <i/>
      <sz val="16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00B050"/>
        <bgColor rgb="FF00B050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FFFF99"/>
        <bgColor rgb="FFFFFF99"/>
      </patternFill>
    </fill>
    <fill>
      <patternFill patternType="solid">
        <fgColor rgb="FFD9D9D9"/>
        <bgColor rgb="FFD9D9D9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0" fontId="1" fillId="2" borderId="0"/>
    <xf numFmtId="166" fontId="2" fillId="0" borderId="0"/>
    <xf numFmtId="0" fontId="3" fillId="6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0" fontId="5" fillId="0" borderId="0"/>
  </cellStyleXfs>
  <cellXfs count="44">
    <xf numFmtId="0" fontId="0" fillId="0" borderId="0" xfId="0"/>
    <xf numFmtId="166" fontId="2" fillId="0" borderId="0" xfId="2"/>
    <xf numFmtId="166" fontId="2" fillId="0" borderId="0" xfId="2" applyFont="1" applyFill="1" applyBorder="1"/>
    <xf numFmtId="166" fontId="6" fillId="0" borderId="0" xfId="2" applyFont="1" applyFill="1" applyBorder="1" applyAlignment="1">
      <alignment horizontal="center" vertical="center"/>
    </xf>
    <xf numFmtId="166" fontId="2" fillId="7" borderId="2" xfId="2" applyFill="1" applyBorder="1" applyAlignment="1">
      <alignment vertical="center"/>
    </xf>
    <xf numFmtId="166" fontId="7" fillId="7" borderId="3" xfId="2" applyFont="1" applyFill="1" applyBorder="1" applyAlignment="1">
      <alignment vertical="center"/>
    </xf>
    <xf numFmtId="166" fontId="8" fillId="7" borderId="3" xfId="2" applyFont="1" applyFill="1" applyBorder="1" applyAlignment="1">
      <alignment vertical="center"/>
    </xf>
    <xf numFmtId="166" fontId="7" fillId="7" borderId="4" xfId="2" applyFont="1" applyFill="1" applyBorder="1" applyAlignment="1">
      <alignment vertical="center"/>
    </xf>
    <xf numFmtId="166" fontId="2" fillId="7" borderId="2" xfId="2" applyFill="1" applyBorder="1" applyAlignment="1">
      <alignment horizontal="center" vertical="center"/>
    </xf>
    <xf numFmtId="166" fontId="2" fillId="7" borderId="3" xfId="2" applyFill="1" applyBorder="1" applyAlignment="1">
      <alignment horizontal="center" vertical="center"/>
    </xf>
    <xf numFmtId="166" fontId="8" fillId="7" borderId="3" xfId="2" applyFont="1" applyFill="1" applyBorder="1" applyAlignment="1">
      <alignment horizontal="center" vertical="center"/>
    </xf>
    <xf numFmtId="166" fontId="2" fillId="7" borderId="4" xfId="2" applyFill="1" applyBorder="1" applyAlignment="1">
      <alignment horizontal="center" vertical="center"/>
    </xf>
    <xf numFmtId="166" fontId="2" fillId="0" borderId="5" xfId="2" applyBorder="1" applyAlignment="1">
      <alignment horizontal="center"/>
    </xf>
    <xf numFmtId="166" fontId="9" fillId="0" borderId="1" xfId="2" applyFont="1" applyBorder="1" applyAlignment="1">
      <alignment horizontal="center"/>
    </xf>
    <xf numFmtId="166" fontId="10" fillId="0" borderId="5" xfId="2" applyFont="1" applyBorder="1" applyAlignment="1">
      <alignment horizontal="center"/>
    </xf>
    <xf numFmtId="166" fontId="2" fillId="0" borderId="1" xfId="2" applyBorder="1" applyAlignment="1">
      <alignment horizontal="center"/>
    </xf>
    <xf numFmtId="164" fontId="2" fillId="0" borderId="1" xfId="2" applyNumberFormat="1" applyBorder="1" applyAlignment="1">
      <alignment horizontal="center"/>
    </xf>
    <xf numFmtId="166" fontId="8" fillId="7" borderId="2" xfId="2" applyFont="1" applyFill="1" applyBorder="1" applyAlignment="1">
      <alignment horizontal="center" vertical="center"/>
    </xf>
    <xf numFmtId="166" fontId="8" fillId="7" borderId="4" xfId="2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6" fontId="9" fillId="4" borderId="1" xfId="2" applyFont="1" applyFill="1" applyBorder="1" applyAlignment="1">
      <alignment horizontal="center" vertical="center"/>
    </xf>
    <xf numFmtId="166" fontId="9" fillId="3" borderId="1" xfId="2" applyFont="1" applyFill="1" applyBorder="1" applyAlignment="1">
      <alignment horizontal="center" vertical="center"/>
    </xf>
    <xf numFmtId="166" fontId="9" fillId="5" borderId="1" xfId="2" applyFont="1" applyFill="1" applyBorder="1" applyAlignment="1">
      <alignment horizontal="center" vertical="center"/>
    </xf>
    <xf numFmtId="166" fontId="9" fillId="7" borderId="6" xfId="2" applyFont="1" applyFill="1" applyBorder="1" applyAlignment="1">
      <alignment horizontal="center" vertical="center"/>
    </xf>
    <xf numFmtId="166" fontId="2" fillId="0" borderId="5" xfId="2" applyBorder="1" applyAlignment="1">
      <alignment horizontal="center" vertical="center"/>
    </xf>
    <xf numFmtId="166" fontId="9" fillId="0" borderId="1" xfId="2" applyFont="1" applyBorder="1" applyAlignment="1">
      <alignment horizontal="center" vertical="center"/>
    </xf>
    <xf numFmtId="166" fontId="2" fillId="7" borderId="7" xfId="2" applyFill="1" applyBorder="1"/>
    <xf numFmtId="166" fontId="11" fillId="0" borderId="1" xfId="2" applyFont="1" applyBorder="1" applyAlignment="1">
      <alignment horizontal="center"/>
    </xf>
    <xf numFmtId="166" fontId="11" fillId="0" borderId="1" xfId="2" applyFont="1" applyBorder="1" applyAlignment="1">
      <alignment horizontal="center" vertical="center"/>
    </xf>
    <xf numFmtId="164" fontId="12" fillId="0" borderId="1" xfId="2" applyNumberFormat="1" applyFont="1" applyBorder="1" applyAlignment="1">
      <alignment horizontal="center" vertical="center"/>
    </xf>
    <xf numFmtId="164" fontId="2" fillId="0" borderId="0" xfId="2" applyNumberFormat="1" applyAlignment="1">
      <alignment horizontal="center"/>
    </xf>
    <xf numFmtId="166" fontId="2" fillId="7" borderId="3" xfId="2" applyFill="1" applyBorder="1"/>
    <xf numFmtId="166" fontId="2" fillId="7" borderId="4" xfId="2" applyFill="1" applyBorder="1"/>
    <xf numFmtId="166" fontId="2" fillId="0" borderId="5" xfId="2" applyBorder="1"/>
    <xf numFmtId="166" fontId="9" fillId="8" borderId="7" xfId="2" applyFont="1" applyFill="1" applyBorder="1" applyAlignment="1">
      <alignment horizontal="center"/>
    </xf>
    <xf numFmtId="166" fontId="9" fillId="0" borderId="7" xfId="2" applyFont="1" applyBorder="1" applyAlignment="1">
      <alignment horizontal="center"/>
    </xf>
    <xf numFmtId="164" fontId="2" fillId="8" borderId="1" xfId="2" applyNumberFormat="1" applyFill="1" applyBorder="1" applyAlignment="1">
      <alignment horizontal="center"/>
    </xf>
    <xf numFmtId="165" fontId="9" fillId="8" borderId="7" xfId="2" applyNumberFormat="1" applyFont="1" applyFill="1" applyBorder="1" applyAlignment="1">
      <alignment horizontal="center" vertical="center"/>
    </xf>
    <xf numFmtId="165" fontId="11" fillId="9" borderId="7" xfId="2" applyNumberFormat="1" applyFont="1" applyFill="1" applyBorder="1" applyAlignment="1">
      <alignment horizontal="center" vertical="center"/>
    </xf>
    <xf numFmtId="165" fontId="9" fillId="0" borderId="7" xfId="2" applyNumberFormat="1" applyFont="1" applyBorder="1" applyAlignment="1">
      <alignment horizontal="center" vertical="center"/>
    </xf>
    <xf numFmtId="165" fontId="11" fillId="0" borderId="7" xfId="2" applyNumberFormat="1" applyFont="1" applyBorder="1" applyAlignment="1">
      <alignment horizontal="center" vertical="center"/>
    </xf>
    <xf numFmtId="164" fontId="2" fillId="8" borderId="1" xfId="2" applyNumberFormat="1" applyFill="1" applyBorder="1" applyAlignment="1">
      <alignment horizontal="center" vertical="center"/>
    </xf>
    <xf numFmtId="164" fontId="2" fillId="9" borderId="1" xfId="2" applyNumberFormat="1" applyFill="1" applyBorder="1" applyAlignment="1">
      <alignment horizontal="center" vertical="center"/>
    </xf>
    <xf numFmtId="164" fontId="2" fillId="0" borderId="1" xfId="2" applyNumberFormat="1" applyBorder="1" applyAlignment="1">
      <alignment horizontal="center" vertical="center"/>
    </xf>
  </cellXfs>
  <cellStyles count="8">
    <cellStyle name="ConditionalStyle_1" xfId="1"/>
    <cellStyle name="Excel Built-in Normal" xfId="2"/>
    <cellStyle name="Excel_CondFormat_1_2_1" xfId="3"/>
    <cellStyle name="Heading" xfId="4"/>
    <cellStyle name="Heading1" xfId="5"/>
    <cellStyle name="Normal" xfId="0" builtinId="0" customBuiltin="1"/>
    <cellStyle name="Result" xfId="6"/>
    <cellStyle name="Result2" xfId="7"/>
  </cellStyles>
  <dxfs count="280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  <family val="2"/>
      </font>
    </dxf>
    <dxf>
      <fill>
        <patternFill patternType="solid">
          <fgColor rgb="FFFF0000"/>
          <bgColor rgb="FFFF0000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000000"/>
        <family val="2"/>
      </font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000000"/>
        <family val="2"/>
      </font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  <family val="2"/>
      </font>
    </dxf>
    <dxf>
      <fill>
        <patternFill patternType="solid">
          <fgColor rgb="FFFF0000"/>
          <bgColor rgb="FFFF0000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000000"/>
        <family val="2"/>
      </font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000000"/>
        <family val="2"/>
      </font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9C6500"/>
        <family val="2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8000"/>
        <family val="2"/>
      </font>
      <fill>
        <patternFill patternType="solid">
          <fgColor rgb="FFCCFFCC"/>
          <bgColor rgb="FFCCFFCC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00B050"/>
          <bgColor rgb="FF00B050"/>
        </patternFill>
      </fill>
    </dxf>
    <dxf>
      <font>
        <color rgb="FF993300"/>
        <family val="2"/>
      </font>
      <fill>
        <patternFill patternType="solid">
          <fgColor rgb="FFFFFF99"/>
          <bgColor rgb="FFFFFF99"/>
        </patternFill>
      </fill>
    </dxf>
    <dxf>
      <font>
        <color rgb="FF9C6500"/>
        <family val="2"/>
      </font>
      <fill>
        <patternFill patternType="solid">
          <fgColor rgb="FFFFEB9C"/>
          <bgColor rgb="FFFFEB9C"/>
        </patternFill>
      </fill>
    </dxf>
    <dxf>
      <font>
        <color rgb="FF9C6500"/>
        <family val="2"/>
      </font>
      <fill>
        <patternFill patternType="solid">
          <fgColor rgb="FFFFEB9C"/>
          <bgColor rgb="FFFFEB9C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0000"/>
          <bgColor rgb="FFFF0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  <family val="2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  <family val="2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  <family val="2"/>
      </font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6500"/>
        <family val="2"/>
      </font>
      <fill>
        <patternFill patternType="solid">
          <fgColor rgb="FFFFEB9C"/>
          <bgColor rgb="FFFFEB9C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008000"/>
        <family val="2"/>
      </font>
      <fill>
        <patternFill patternType="solid">
          <fgColor rgb="FFCCFFCC"/>
          <bgColor rgb="FFCCFFCC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  <dxf>
      <font>
        <color rgb="FF993300"/>
        <family val="2"/>
      </font>
      <fill>
        <patternFill patternType="solid">
          <fgColor rgb="FFFFFF99"/>
          <bgColor rgb="FFFFFF99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rgb="FF9C6500"/>
        <family val="2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0000"/>
          <bgColor rgb="FFFF0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0000"/>
          <bgColor rgb="FFFF0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9C6500"/>
        <family val="2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C000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/>
          <a:lstStyle/>
          <a:p>
            <a:pPr>
              <a:defRPr sz="1800" b="1">
                <a:solidFill>
                  <a:srgbClr val="FFFFFF"/>
                </a:solidFill>
                <a:latin typeface="Calibri"/>
              </a:defRPr>
            </a:pPr>
            <a:r>
              <a:rPr lang="fr-FR"/>
              <a:t>MAP Limite de Fumées Modifiée</a:t>
            </a:r>
          </a:p>
        </c:rich>
      </c:tx>
      <c:overlay val="0"/>
    </c:title>
    <c:autoTitleDeleted val="0"/>
    <c:view3D>
      <c:rotX val="9"/>
      <c:rotY val="59"/>
      <c:rAngAx val="0"/>
      <c:perspective val="34"/>
    </c:view3D>
    <c:floor>
      <c:thickness val="0"/>
      <c:spPr>
        <a:solidFill>
          <a:srgbClr val="454545"/>
        </a:solidFill>
      </c:spPr>
    </c:floor>
    <c:sideWall>
      <c:thickness val="0"/>
      <c:spPr>
        <a:solidFill>
          <a:srgbClr val="454545"/>
        </a:solidFill>
      </c:spPr>
    </c:sideWall>
    <c:backWall>
      <c:thickness val="0"/>
      <c:spPr>
        <a:solidFill>
          <a:srgbClr val="454545"/>
        </a:solidFill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AFR!$B$22:$B$22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rgbClr val="DDDDDD"/>
            </a:solidFill>
            <a:ln>
              <a:noFill/>
            </a:ln>
          </c:spPr>
          <c:invertIfNegative val="0"/>
          <c:cat>
            <c:numRef>
              <c:f>AFR!$A$23:$A$38</c:f>
              <c:numCache>
                <c:formatCode>[$-40C]General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AFR!$B$23:$B$38</c:f>
              <c:numCache>
                <c:formatCode>[$-40C]0.00</c:formatCode>
                <c:ptCount val="16"/>
                <c:pt idx="0">
                  <c:v>31.25</c:v>
                </c:pt>
                <c:pt idx="1">
                  <c:v>31.25</c:v>
                </c:pt>
                <c:pt idx="2">
                  <c:v>31.25</c:v>
                </c:pt>
                <c:pt idx="3">
                  <c:v>31.25</c:v>
                </c:pt>
                <c:pt idx="4">
                  <c:v>29.411764705882351</c:v>
                </c:pt>
                <c:pt idx="5">
                  <c:v>29.411764705882351</c:v>
                </c:pt>
                <c:pt idx="6">
                  <c:v>29.411764705882351</c:v>
                </c:pt>
                <c:pt idx="7">
                  <c:v>29.411764705882351</c:v>
                </c:pt>
                <c:pt idx="8">
                  <c:v>29.411764705882351</c:v>
                </c:pt>
                <c:pt idx="9">
                  <c:v>29.411764705882351</c:v>
                </c:pt>
                <c:pt idx="10">
                  <c:v>29.411764705882351</c:v>
                </c:pt>
                <c:pt idx="11">
                  <c:v>29.411764705882351</c:v>
                </c:pt>
                <c:pt idx="12">
                  <c:v>29.411764705882351</c:v>
                </c:pt>
                <c:pt idx="13">
                  <c:v>29.411764705882351</c:v>
                </c:pt>
                <c:pt idx="14">
                  <c:v>28.571428571428573</c:v>
                </c:pt>
                <c:pt idx="15">
                  <c:v>28.571428571428573</c:v>
                </c:pt>
              </c:numCache>
            </c:numRef>
          </c:val>
        </c:ser>
        <c:ser>
          <c:idx val="1"/>
          <c:order val="1"/>
          <c:tx>
            <c:strRef>
              <c:f>AFR!$C$22:$C$22</c:f>
              <c:strCache>
                <c:ptCount val="1"/>
                <c:pt idx="0">
                  <c:v>550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</c:spPr>
          <c:invertIfNegative val="0"/>
          <c:cat>
            <c:numRef>
              <c:f>AFR!$A$23:$A$38</c:f>
              <c:numCache>
                <c:formatCode>[$-40C]General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AFR!$C$23:$C$38</c:f>
              <c:numCache>
                <c:formatCode>[$-40C]0.00</c:formatCode>
                <c:ptCount val="16"/>
                <c:pt idx="0">
                  <c:v>34.375</c:v>
                </c:pt>
                <c:pt idx="1">
                  <c:v>34.375</c:v>
                </c:pt>
                <c:pt idx="2">
                  <c:v>34.375</c:v>
                </c:pt>
                <c:pt idx="3">
                  <c:v>34.375</c:v>
                </c:pt>
                <c:pt idx="4">
                  <c:v>32.352941176470587</c:v>
                </c:pt>
                <c:pt idx="5">
                  <c:v>32.352941176470587</c:v>
                </c:pt>
                <c:pt idx="6">
                  <c:v>32.352941176470587</c:v>
                </c:pt>
                <c:pt idx="7">
                  <c:v>32.352941176470587</c:v>
                </c:pt>
                <c:pt idx="8">
                  <c:v>32.352941176470587</c:v>
                </c:pt>
                <c:pt idx="9">
                  <c:v>32.352941176470587</c:v>
                </c:pt>
                <c:pt idx="10">
                  <c:v>32.352941176470587</c:v>
                </c:pt>
                <c:pt idx="11">
                  <c:v>32.352941176470587</c:v>
                </c:pt>
                <c:pt idx="12">
                  <c:v>32.352941176470587</c:v>
                </c:pt>
                <c:pt idx="13">
                  <c:v>32.352941176470587</c:v>
                </c:pt>
                <c:pt idx="14">
                  <c:v>31.428571428571427</c:v>
                </c:pt>
                <c:pt idx="15">
                  <c:v>31.428571428571427</c:v>
                </c:pt>
              </c:numCache>
            </c:numRef>
          </c:val>
        </c:ser>
        <c:ser>
          <c:idx val="2"/>
          <c:order val="2"/>
          <c:tx>
            <c:strRef>
              <c:f>AFR!$D$22:$D$22</c:f>
              <c:strCache>
                <c:ptCount val="1"/>
                <c:pt idx="0">
                  <c:v>600</c:v>
                </c:pt>
              </c:strCache>
            </c:strRef>
          </c:tx>
          <c:spPr>
            <a:solidFill>
              <a:srgbClr val="757575"/>
            </a:solidFill>
            <a:ln>
              <a:noFill/>
            </a:ln>
          </c:spPr>
          <c:invertIfNegative val="0"/>
          <c:cat>
            <c:numRef>
              <c:f>AFR!$A$23:$A$38</c:f>
              <c:numCache>
                <c:formatCode>[$-40C]General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AFR!$D$23:$D$38</c:f>
              <c:numCache>
                <c:formatCode>[$-40C]0.00</c:formatCode>
                <c:ptCount val="16"/>
                <c:pt idx="0">
                  <c:v>37.5</c:v>
                </c:pt>
                <c:pt idx="1">
                  <c:v>37.5</c:v>
                </c:pt>
                <c:pt idx="2">
                  <c:v>37.5</c:v>
                </c:pt>
                <c:pt idx="3">
                  <c:v>37.5</c:v>
                </c:pt>
                <c:pt idx="4">
                  <c:v>35.294117647058826</c:v>
                </c:pt>
                <c:pt idx="5">
                  <c:v>35.294117647058826</c:v>
                </c:pt>
                <c:pt idx="6">
                  <c:v>35.294117647058826</c:v>
                </c:pt>
                <c:pt idx="7">
                  <c:v>35.294117647058826</c:v>
                </c:pt>
                <c:pt idx="8">
                  <c:v>35.294117647058826</c:v>
                </c:pt>
                <c:pt idx="9">
                  <c:v>35.294117647058826</c:v>
                </c:pt>
                <c:pt idx="10">
                  <c:v>35.294117647058826</c:v>
                </c:pt>
                <c:pt idx="11">
                  <c:v>35.294117647058826</c:v>
                </c:pt>
                <c:pt idx="12">
                  <c:v>35.294117647058826</c:v>
                </c:pt>
                <c:pt idx="13">
                  <c:v>35.294117647058826</c:v>
                </c:pt>
                <c:pt idx="14">
                  <c:v>34.285714285714285</c:v>
                </c:pt>
                <c:pt idx="15">
                  <c:v>34.285714285714285</c:v>
                </c:pt>
              </c:numCache>
            </c:numRef>
          </c:val>
        </c:ser>
        <c:ser>
          <c:idx val="3"/>
          <c:order val="3"/>
          <c:tx>
            <c:strRef>
              <c:f>AFR!$E$22:$E$22</c:f>
              <c:strCache>
                <c:ptCount val="1"/>
                <c:pt idx="0">
                  <c:v>650</c:v>
                </c:pt>
              </c:strCache>
            </c:strRef>
          </c:tx>
          <c:spPr>
            <a:solidFill>
              <a:srgbClr val="D3D3D3"/>
            </a:solidFill>
            <a:ln>
              <a:noFill/>
            </a:ln>
          </c:spPr>
          <c:invertIfNegative val="0"/>
          <c:cat>
            <c:numRef>
              <c:f>AFR!$A$23:$A$38</c:f>
              <c:numCache>
                <c:formatCode>[$-40C]General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AFR!$E$23:$E$38</c:f>
              <c:numCache>
                <c:formatCode>[$-40C]0.00</c:formatCode>
                <c:ptCount val="16"/>
                <c:pt idx="0">
                  <c:v>40.625</c:v>
                </c:pt>
                <c:pt idx="1">
                  <c:v>40.625</c:v>
                </c:pt>
                <c:pt idx="2">
                  <c:v>40.625</c:v>
                </c:pt>
                <c:pt idx="3">
                  <c:v>40.625</c:v>
                </c:pt>
                <c:pt idx="4">
                  <c:v>38.235294117647058</c:v>
                </c:pt>
                <c:pt idx="5">
                  <c:v>38.235294117647058</c:v>
                </c:pt>
                <c:pt idx="6">
                  <c:v>38.235294117647058</c:v>
                </c:pt>
                <c:pt idx="7">
                  <c:v>38.235294117647058</c:v>
                </c:pt>
                <c:pt idx="8">
                  <c:v>38.235294117647058</c:v>
                </c:pt>
                <c:pt idx="9">
                  <c:v>38.235294117647058</c:v>
                </c:pt>
                <c:pt idx="10">
                  <c:v>38.235294117647058</c:v>
                </c:pt>
                <c:pt idx="11">
                  <c:v>38.235294117647058</c:v>
                </c:pt>
                <c:pt idx="12">
                  <c:v>38.235294117647058</c:v>
                </c:pt>
                <c:pt idx="13">
                  <c:v>38.235294117647058</c:v>
                </c:pt>
                <c:pt idx="14">
                  <c:v>37.142857142857146</c:v>
                </c:pt>
                <c:pt idx="15">
                  <c:v>37.142857142857146</c:v>
                </c:pt>
              </c:numCache>
            </c:numRef>
          </c:val>
        </c:ser>
        <c:ser>
          <c:idx val="4"/>
          <c:order val="4"/>
          <c:tx>
            <c:strRef>
              <c:f>AFR!$F$22:$F$22</c:f>
              <c:strCache>
                <c:ptCount val="1"/>
                <c:pt idx="0">
                  <c:v>700</c:v>
                </c:pt>
              </c:strCache>
            </c:strRef>
          </c:tx>
          <c:spPr>
            <a:solidFill>
              <a:srgbClr val="868686"/>
            </a:solidFill>
            <a:ln>
              <a:noFill/>
            </a:ln>
          </c:spPr>
          <c:invertIfNegative val="0"/>
          <c:cat>
            <c:numRef>
              <c:f>AFR!$A$23:$A$38</c:f>
              <c:numCache>
                <c:formatCode>[$-40C]General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AFR!$F$23:$F$38</c:f>
              <c:numCache>
                <c:formatCode>[$-40C]0.00</c:formatCode>
                <c:ptCount val="16"/>
                <c:pt idx="0">
                  <c:v>43.75</c:v>
                </c:pt>
                <c:pt idx="1">
                  <c:v>43.75</c:v>
                </c:pt>
                <c:pt idx="2">
                  <c:v>43.75</c:v>
                </c:pt>
                <c:pt idx="3">
                  <c:v>43.75</c:v>
                </c:pt>
                <c:pt idx="4">
                  <c:v>41.176470588235297</c:v>
                </c:pt>
                <c:pt idx="5">
                  <c:v>41.176470588235297</c:v>
                </c:pt>
                <c:pt idx="6">
                  <c:v>41.176470588235297</c:v>
                </c:pt>
                <c:pt idx="7">
                  <c:v>41.176470588235297</c:v>
                </c:pt>
                <c:pt idx="8">
                  <c:v>41.176470588235297</c:v>
                </c:pt>
                <c:pt idx="9">
                  <c:v>41.176470588235297</c:v>
                </c:pt>
                <c:pt idx="10">
                  <c:v>41.176470588235297</c:v>
                </c:pt>
                <c:pt idx="11">
                  <c:v>41.176470588235297</c:v>
                </c:pt>
                <c:pt idx="12">
                  <c:v>41.176470588235297</c:v>
                </c:pt>
                <c:pt idx="13">
                  <c:v>41.176470588235297</c:v>
                </c:pt>
                <c:pt idx="14">
                  <c:v>40</c:v>
                </c:pt>
                <c:pt idx="15">
                  <c:v>40</c:v>
                </c:pt>
              </c:numCache>
            </c:numRef>
          </c:val>
        </c:ser>
        <c:ser>
          <c:idx val="5"/>
          <c:order val="5"/>
          <c:tx>
            <c:strRef>
              <c:f>AFR!$G$22:$G$22</c:f>
              <c:strCache>
                <c:ptCount val="1"/>
                <c:pt idx="0">
                  <c:v>800</c:v>
                </c:pt>
              </c:strCache>
            </c:strRef>
          </c:tx>
          <c:spPr>
            <a:solidFill>
              <a:srgbClr val="C2C2C2"/>
            </a:solidFill>
            <a:ln>
              <a:noFill/>
            </a:ln>
          </c:spPr>
          <c:invertIfNegative val="0"/>
          <c:cat>
            <c:numRef>
              <c:f>AFR!$A$23:$A$38</c:f>
              <c:numCache>
                <c:formatCode>[$-40C]General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AFR!$G$23:$G$38</c:f>
              <c:numCache>
                <c:formatCode>[$-40C]0.00</c:formatCode>
                <c:ptCount val="16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47.058823529411768</c:v>
                </c:pt>
                <c:pt idx="5">
                  <c:v>47.058823529411768</c:v>
                </c:pt>
                <c:pt idx="6">
                  <c:v>47.058823529411768</c:v>
                </c:pt>
                <c:pt idx="7">
                  <c:v>47.058823529411768</c:v>
                </c:pt>
                <c:pt idx="8">
                  <c:v>47.058823529411768</c:v>
                </c:pt>
                <c:pt idx="9">
                  <c:v>47.058823529411768</c:v>
                </c:pt>
                <c:pt idx="10">
                  <c:v>47.058823529411768</c:v>
                </c:pt>
                <c:pt idx="11">
                  <c:v>47.058823529411768</c:v>
                </c:pt>
                <c:pt idx="12">
                  <c:v>47.058823529411768</c:v>
                </c:pt>
                <c:pt idx="13">
                  <c:v>47.058823529411768</c:v>
                </c:pt>
                <c:pt idx="14">
                  <c:v>45.714285714285715</c:v>
                </c:pt>
                <c:pt idx="15">
                  <c:v>45.714285714285715</c:v>
                </c:pt>
              </c:numCache>
            </c:numRef>
          </c:val>
        </c:ser>
        <c:ser>
          <c:idx val="6"/>
          <c:order val="6"/>
          <c:tx>
            <c:strRef>
              <c:f>AFR!$H$22:$H$22</c:f>
              <c:strCache>
                <c:ptCount val="1"/>
                <c:pt idx="0">
                  <c:v>850</c:v>
                </c:pt>
              </c:strCache>
            </c:strRef>
          </c:tx>
          <c:spPr>
            <a:solidFill>
              <a:srgbClr val="FAFAFA"/>
            </a:solidFill>
            <a:ln>
              <a:noFill/>
            </a:ln>
          </c:spPr>
          <c:invertIfNegative val="0"/>
          <c:cat>
            <c:numRef>
              <c:f>AFR!$A$23:$A$38</c:f>
              <c:numCache>
                <c:formatCode>[$-40C]General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AFR!$H$23:$H$38</c:f>
              <c:numCache>
                <c:formatCode>[$-40C]0.00</c:formatCode>
                <c:ptCount val="16"/>
                <c:pt idx="0">
                  <c:v>53.125</c:v>
                </c:pt>
                <c:pt idx="1">
                  <c:v>53.125</c:v>
                </c:pt>
                <c:pt idx="2">
                  <c:v>53.125</c:v>
                </c:pt>
                <c:pt idx="3">
                  <c:v>53.125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48.571428571428569</c:v>
                </c:pt>
                <c:pt idx="15">
                  <c:v>48.571428571428569</c:v>
                </c:pt>
              </c:numCache>
            </c:numRef>
          </c:val>
        </c:ser>
        <c:ser>
          <c:idx val="7"/>
          <c:order val="7"/>
          <c:tx>
            <c:strRef>
              <c:f>AFR!$I$22:$I$22</c:f>
              <c:strCache>
                <c:ptCount val="1"/>
                <c:pt idx="0">
                  <c:v>950</c:v>
                </c:pt>
              </c:strCache>
            </c:strRef>
          </c:tx>
          <c:spPr>
            <a:solidFill>
              <a:srgbClr val="C8C8C8"/>
            </a:solidFill>
            <a:ln>
              <a:noFill/>
            </a:ln>
          </c:spPr>
          <c:invertIfNegative val="0"/>
          <c:cat>
            <c:numRef>
              <c:f>AFR!$A$23:$A$38</c:f>
              <c:numCache>
                <c:formatCode>[$-40C]General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AFR!$I$23:$I$38</c:f>
              <c:numCache>
                <c:formatCode>[$-40C]0.00</c:formatCode>
                <c:ptCount val="16"/>
                <c:pt idx="0">
                  <c:v>59.375</c:v>
                </c:pt>
                <c:pt idx="1">
                  <c:v>59.375</c:v>
                </c:pt>
                <c:pt idx="2">
                  <c:v>59.375</c:v>
                </c:pt>
                <c:pt idx="3">
                  <c:v>59.375</c:v>
                </c:pt>
                <c:pt idx="4">
                  <c:v>55.882352941176471</c:v>
                </c:pt>
                <c:pt idx="5">
                  <c:v>55.882352941176471</c:v>
                </c:pt>
                <c:pt idx="6">
                  <c:v>55.882352941176471</c:v>
                </c:pt>
                <c:pt idx="7">
                  <c:v>55.882352941176471</c:v>
                </c:pt>
                <c:pt idx="8">
                  <c:v>55.882352941176471</c:v>
                </c:pt>
                <c:pt idx="9">
                  <c:v>55.882352941176471</c:v>
                </c:pt>
                <c:pt idx="10">
                  <c:v>55.882352941176471</c:v>
                </c:pt>
                <c:pt idx="11">
                  <c:v>55.882352941176471</c:v>
                </c:pt>
                <c:pt idx="12">
                  <c:v>55.882352941176471</c:v>
                </c:pt>
                <c:pt idx="13">
                  <c:v>55.882352941176471</c:v>
                </c:pt>
                <c:pt idx="14">
                  <c:v>54.285714285714285</c:v>
                </c:pt>
                <c:pt idx="15">
                  <c:v>54.285714285714285</c:v>
                </c:pt>
              </c:numCache>
            </c:numRef>
          </c:val>
        </c:ser>
        <c:ser>
          <c:idx val="8"/>
          <c:order val="8"/>
          <c:tx>
            <c:strRef>
              <c:f>AFR!$J$22:$J$22</c:f>
              <c:strCache>
                <c:ptCount val="1"/>
                <c:pt idx="0">
                  <c:v>1075</c:v>
                </c:pt>
              </c:strCache>
            </c:strRef>
          </c:tx>
          <c:spPr>
            <a:solidFill>
              <a:srgbClr val="ABABAB"/>
            </a:solidFill>
            <a:ln>
              <a:noFill/>
            </a:ln>
          </c:spPr>
          <c:invertIfNegative val="0"/>
          <c:cat>
            <c:numRef>
              <c:f>AFR!$A$23:$A$38</c:f>
              <c:numCache>
                <c:formatCode>[$-40C]General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AFR!$J$23:$J$38</c:f>
              <c:numCache>
                <c:formatCode>[$-40C]0.00</c:formatCode>
                <c:ptCount val="16"/>
                <c:pt idx="0">
                  <c:v>67.1875</c:v>
                </c:pt>
                <c:pt idx="1">
                  <c:v>67.1875</c:v>
                </c:pt>
                <c:pt idx="2">
                  <c:v>67.1875</c:v>
                </c:pt>
                <c:pt idx="3">
                  <c:v>67.1875</c:v>
                </c:pt>
                <c:pt idx="4">
                  <c:v>63.235294117647058</c:v>
                </c:pt>
                <c:pt idx="5">
                  <c:v>63.235294117647058</c:v>
                </c:pt>
                <c:pt idx="6">
                  <c:v>63.235294117647058</c:v>
                </c:pt>
                <c:pt idx="7">
                  <c:v>63.235294117647058</c:v>
                </c:pt>
                <c:pt idx="8">
                  <c:v>63.235294117647058</c:v>
                </c:pt>
                <c:pt idx="9">
                  <c:v>63.235294117647058</c:v>
                </c:pt>
                <c:pt idx="10">
                  <c:v>63.235294117647058</c:v>
                </c:pt>
                <c:pt idx="11">
                  <c:v>63.235294117647058</c:v>
                </c:pt>
                <c:pt idx="12">
                  <c:v>63.235294117647058</c:v>
                </c:pt>
                <c:pt idx="13">
                  <c:v>63.235294117647058</c:v>
                </c:pt>
                <c:pt idx="14">
                  <c:v>61.428571428571431</c:v>
                </c:pt>
                <c:pt idx="15">
                  <c:v>61.428571428571431</c:v>
                </c:pt>
              </c:numCache>
            </c:numRef>
          </c:val>
        </c:ser>
        <c:ser>
          <c:idx val="9"/>
          <c:order val="9"/>
          <c:tx>
            <c:strRef>
              <c:f>AFR!$K$22:$K$22</c:f>
              <c:strCache>
                <c:ptCount val="1"/>
                <c:pt idx="0">
                  <c:v>1110</c:v>
                </c:pt>
              </c:strCache>
            </c:strRef>
          </c:tx>
          <c:spPr>
            <a:solidFill>
              <a:srgbClr val="F1F1F1"/>
            </a:solidFill>
            <a:ln>
              <a:noFill/>
            </a:ln>
          </c:spPr>
          <c:invertIfNegative val="0"/>
          <c:cat>
            <c:numRef>
              <c:f>AFR!$A$23:$A$38</c:f>
              <c:numCache>
                <c:formatCode>[$-40C]General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AFR!$K$23:$K$38</c:f>
              <c:numCache>
                <c:formatCode>[$-40C]0.00</c:formatCode>
                <c:ptCount val="16"/>
                <c:pt idx="0">
                  <c:v>69.375</c:v>
                </c:pt>
                <c:pt idx="1">
                  <c:v>69.375</c:v>
                </c:pt>
                <c:pt idx="2">
                  <c:v>69.375</c:v>
                </c:pt>
                <c:pt idx="3">
                  <c:v>69.375</c:v>
                </c:pt>
                <c:pt idx="4">
                  <c:v>65.294117647058826</c:v>
                </c:pt>
                <c:pt idx="5">
                  <c:v>65.294117647058826</c:v>
                </c:pt>
                <c:pt idx="6">
                  <c:v>65.294117647058826</c:v>
                </c:pt>
                <c:pt idx="7">
                  <c:v>65.294117647058826</c:v>
                </c:pt>
                <c:pt idx="8">
                  <c:v>65.294117647058826</c:v>
                </c:pt>
                <c:pt idx="9">
                  <c:v>65.294117647058826</c:v>
                </c:pt>
                <c:pt idx="10">
                  <c:v>65.294117647058826</c:v>
                </c:pt>
                <c:pt idx="11">
                  <c:v>65.294117647058826</c:v>
                </c:pt>
                <c:pt idx="12">
                  <c:v>65.294117647058826</c:v>
                </c:pt>
                <c:pt idx="13">
                  <c:v>65.294117647058826</c:v>
                </c:pt>
                <c:pt idx="14">
                  <c:v>62.86</c:v>
                </c:pt>
                <c:pt idx="15">
                  <c:v>63.428571428571431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0916751"/>
        <c:axId val="1452255183"/>
        <c:axId val="1451713151"/>
      </c:bar3DChart>
      <c:valAx>
        <c:axId val="1452255183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</a:ln>
          </c:spPr>
        </c:majorGridlines>
        <c:numFmt formatCode="[$-40C]0.00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FFFFFF"/>
                </a:solidFill>
                <a:latin typeface="Calibri"/>
              </a:defRPr>
            </a:pPr>
            <a:endParaRPr lang="fr-FR"/>
          </a:p>
        </c:txPr>
        <c:crossAx val="1280916751"/>
        <c:crossesAt val="0"/>
        <c:crossBetween val="between"/>
      </c:valAx>
      <c:catAx>
        <c:axId val="1280916751"/>
        <c:scaling>
          <c:orientation val="minMax"/>
        </c:scaling>
        <c:delete val="0"/>
        <c:axPos val="b"/>
        <c:numFmt formatCode="[$-40C]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FFFFFF"/>
                </a:solidFill>
                <a:latin typeface="Calibri"/>
              </a:defRPr>
            </a:pPr>
            <a:endParaRPr lang="fr-FR"/>
          </a:p>
        </c:txPr>
        <c:crossAx val="1452255183"/>
        <c:crossesAt val="0"/>
        <c:auto val="1"/>
        <c:lblAlgn val="ctr"/>
        <c:lblOffset val="100"/>
        <c:noMultiLvlLbl val="0"/>
      </c:catAx>
      <c:serAx>
        <c:axId val="1451713151"/>
        <c:scaling>
          <c:orientation val="minMax"/>
        </c:scaling>
        <c:delete val="0"/>
        <c:axPos val="b"/>
        <c:numFmt formatCode="[$-100040C]0\.00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FFFFFF"/>
                </a:solidFill>
                <a:latin typeface="Calibri"/>
              </a:defRPr>
            </a:pPr>
            <a:endParaRPr lang="fr-FR"/>
          </a:p>
        </c:txPr>
        <c:crossAx val="1452255183"/>
        <c:crosses val="autoZero"/>
      </c:serAx>
    </c:plotArea>
    <c:legend>
      <c:legendPos val="t"/>
      <c:overlay val="0"/>
      <c:spPr>
        <a:noFill/>
        <a:ln>
          <a:noFill/>
        </a:ln>
      </c:spPr>
      <c:txPr>
        <a:bodyPr/>
        <a:lstStyle/>
        <a:p>
          <a:pPr>
            <a:defRPr sz="1000" b="0">
              <a:solidFill>
                <a:srgbClr val="FFFFFF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000000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/>
          <a:lstStyle/>
          <a:p>
            <a:pPr>
              <a:defRPr sz="1800" b="1">
                <a:solidFill>
                  <a:srgbClr val="FFFFFF"/>
                </a:solidFill>
                <a:latin typeface="Calibri"/>
              </a:defRPr>
            </a:pPr>
            <a:r>
              <a:rPr lang="fr-FR"/>
              <a:t>MAP Limite de Couple Modifiée</a:t>
            </a:r>
          </a:p>
        </c:rich>
      </c:tx>
      <c:overlay val="0"/>
    </c:title>
    <c:autoTitleDeleted val="0"/>
    <c:view3D>
      <c:rotX val="19"/>
      <c:rotY val="29"/>
      <c:rAngAx val="0"/>
      <c:perspective val="34"/>
    </c:view3D>
    <c:floor>
      <c:thickness val="0"/>
      <c:spPr>
        <a:solidFill>
          <a:srgbClr val="454545"/>
        </a:solidFill>
      </c:spPr>
    </c:floor>
    <c:sideWall>
      <c:thickness val="0"/>
      <c:spPr>
        <a:solidFill>
          <a:srgbClr val="454545"/>
        </a:solidFill>
      </c:spPr>
    </c:sideWall>
    <c:backWall>
      <c:thickness val="0"/>
      <c:spPr>
        <a:solidFill>
          <a:srgbClr val="454545"/>
        </a:solidFill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solidFill>
              <a:srgbClr val="F9F9F9"/>
            </a:solidFill>
            <a:ln>
              <a:noFill/>
            </a:ln>
          </c:spPr>
          <c:invertIfNegative val="0"/>
          <c:cat>
            <c:numRef>
              <c:f>'Limiteurs-IQ max'!$C$26:$U$26</c:f>
              <c:numCache>
                <c:formatCode>[$-40C]General</c:formatCode>
                <c:ptCount val="19"/>
                <c:pt idx="0">
                  <c:v>0</c:v>
                </c:pt>
                <c:pt idx="1">
                  <c:v>400</c:v>
                </c:pt>
                <c:pt idx="2">
                  <c:v>401</c:v>
                </c:pt>
                <c:pt idx="3">
                  <c:v>1008</c:v>
                </c:pt>
                <c:pt idx="4">
                  <c:v>1239</c:v>
                </c:pt>
                <c:pt idx="5">
                  <c:v>1491</c:v>
                </c:pt>
                <c:pt idx="6">
                  <c:v>1743</c:v>
                </c:pt>
                <c:pt idx="7">
                  <c:v>1890</c:v>
                </c:pt>
                <c:pt idx="8">
                  <c:v>1995</c:v>
                </c:pt>
                <c:pt idx="9">
                  <c:v>2247</c:v>
                </c:pt>
                <c:pt idx="10">
                  <c:v>3255</c:v>
                </c:pt>
                <c:pt idx="11">
                  <c:v>3507</c:v>
                </c:pt>
                <c:pt idx="12">
                  <c:v>3759</c:v>
                </c:pt>
                <c:pt idx="13">
                  <c:v>3906</c:v>
                </c:pt>
                <c:pt idx="14">
                  <c:v>4011</c:v>
                </c:pt>
                <c:pt idx="15">
                  <c:v>4116</c:v>
                </c:pt>
                <c:pt idx="16">
                  <c:v>4242</c:v>
                </c:pt>
                <c:pt idx="17">
                  <c:v>4473</c:v>
                </c:pt>
                <c:pt idx="18">
                  <c:v>5355</c:v>
                </c:pt>
              </c:numCache>
            </c:numRef>
          </c:cat>
          <c:val>
            <c:numRef>
              <c:f>'Limiteurs-IQ max'!$C$27:$U$27</c:f>
              <c:numCache>
                <c:formatCode>[$-40C]0.00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25</c:v>
                </c:pt>
                <c:pt idx="4">
                  <c:v>38.159999999999997</c:v>
                </c:pt>
                <c:pt idx="5">
                  <c:v>45.02</c:v>
                </c:pt>
                <c:pt idx="6">
                  <c:v>48.71</c:v>
                </c:pt>
                <c:pt idx="7">
                  <c:v>50.17</c:v>
                </c:pt>
                <c:pt idx="8">
                  <c:v>50.95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49.9</c:v>
                </c:pt>
                <c:pt idx="16">
                  <c:v>46.83</c:v>
                </c:pt>
                <c:pt idx="17">
                  <c:v>26.5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B4B4B4"/>
            </a:solidFill>
            <a:ln>
              <a:noFill/>
            </a:ln>
          </c:spPr>
          <c:invertIfNegative val="0"/>
          <c:cat>
            <c:numRef>
              <c:f>'Limiteurs-IQ max'!$C$26:$U$26</c:f>
              <c:numCache>
                <c:formatCode>[$-40C]General</c:formatCode>
                <c:ptCount val="19"/>
                <c:pt idx="0">
                  <c:v>0</c:v>
                </c:pt>
                <c:pt idx="1">
                  <c:v>400</c:v>
                </c:pt>
                <c:pt idx="2">
                  <c:v>401</c:v>
                </c:pt>
                <c:pt idx="3">
                  <c:v>1008</c:v>
                </c:pt>
                <c:pt idx="4">
                  <c:v>1239</c:v>
                </c:pt>
                <c:pt idx="5">
                  <c:v>1491</c:v>
                </c:pt>
                <c:pt idx="6">
                  <c:v>1743</c:v>
                </c:pt>
                <c:pt idx="7">
                  <c:v>1890</c:v>
                </c:pt>
                <c:pt idx="8">
                  <c:v>1995</c:v>
                </c:pt>
                <c:pt idx="9">
                  <c:v>2247</c:v>
                </c:pt>
                <c:pt idx="10">
                  <c:v>3255</c:v>
                </c:pt>
                <c:pt idx="11">
                  <c:v>3507</c:v>
                </c:pt>
                <c:pt idx="12">
                  <c:v>3759</c:v>
                </c:pt>
                <c:pt idx="13">
                  <c:v>3906</c:v>
                </c:pt>
                <c:pt idx="14">
                  <c:v>4011</c:v>
                </c:pt>
                <c:pt idx="15">
                  <c:v>4116</c:v>
                </c:pt>
                <c:pt idx="16">
                  <c:v>4242</c:v>
                </c:pt>
                <c:pt idx="17">
                  <c:v>4473</c:v>
                </c:pt>
                <c:pt idx="18">
                  <c:v>5355</c:v>
                </c:pt>
              </c:numCache>
            </c:numRef>
          </c:cat>
          <c:val>
            <c:numRef>
              <c:f>'Limiteurs-IQ max'!$C$28:$U$28</c:f>
              <c:numCache>
                <c:formatCode>[$-40C]0.00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25</c:v>
                </c:pt>
                <c:pt idx="4">
                  <c:v>38.159999999999997</c:v>
                </c:pt>
                <c:pt idx="5">
                  <c:v>45.02</c:v>
                </c:pt>
                <c:pt idx="6">
                  <c:v>48.71</c:v>
                </c:pt>
                <c:pt idx="7">
                  <c:v>50.17</c:v>
                </c:pt>
                <c:pt idx="8">
                  <c:v>50.95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49.9</c:v>
                </c:pt>
                <c:pt idx="16">
                  <c:v>46.83</c:v>
                </c:pt>
                <c:pt idx="17">
                  <c:v>26.5</c:v>
                </c:pt>
                <c:pt idx="18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rgbClr val="848484"/>
            </a:solidFill>
            <a:ln>
              <a:noFill/>
            </a:ln>
          </c:spPr>
          <c:invertIfNegative val="0"/>
          <c:cat>
            <c:numRef>
              <c:f>'Limiteurs-IQ max'!$C$26:$U$26</c:f>
              <c:numCache>
                <c:formatCode>[$-40C]General</c:formatCode>
                <c:ptCount val="19"/>
                <c:pt idx="0">
                  <c:v>0</c:v>
                </c:pt>
                <c:pt idx="1">
                  <c:v>400</c:v>
                </c:pt>
                <c:pt idx="2">
                  <c:v>401</c:v>
                </c:pt>
                <c:pt idx="3">
                  <c:v>1008</c:v>
                </c:pt>
                <c:pt idx="4">
                  <c:v>1239</c:v>
                </c:pt>
                <c:pt idx="5">
                  <c:v>1491</c:v>
                </c:pt>
                <c:pt idx="6">
                  <c:v>1743</c:v>
                </c:pt>
                <c:pt idx="7">
                  <c:v>1890</c:v>
                </c:pt>
                <c:pt idx="8">
                  <c:v>1995</c:v>
                </c:pt>
                <c:pt idx="9">
                  <c:v>2247</c:v>
                </c:pt>
                <c:pt idx="10">
                  <c:v>3255</c:v>
                </c:pt>
                <c:pt idx="11">
                  <c:v>3507</c:v>
                </c:pt>
                <c:pt idx="12">
                  <c:v>3759</c:v>
                </c:pt>
                <c:pt idx="13">
                  <c:v>3906</c:v>
                </c:pt>
                <c:pt idx="14">
                  <c:v>4011</c:v>
                </c:pt>
                <c:pt idx="15">
                  <c:v>4116</c:v>
                </c:pt>
                <c:pt idx="16">
                  <c:v>4242</c:v>
                </c:pt>
                <c:pt idx="17">
                  <c:v>4473</c:v>
                </c:pt>
                <c:pt idx="18">
                  <c:v>5355</c:v>
                </c:pt>
              </c:numCache>
            </c:numRef>
          </c:cat>
          <c:val>
            <c:numRef>
              <c:f>'Limiteurs-IQ max'!$C$29:$U$29</c:f>
              <c:numCache>
                <c:formatCode>[$-40C]0.00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25</c:v>
                </c:pt>
                <c:pt idx="4">
                  <c:v>38.159999999999997</c:v>
                </c:pt>
                <c:pt idx="5">
                  <c:v>45.02</c:v>
                </c:pt>
                <c:pt idx="6">
                  <c:v>48.71</c:v>
                </c:pt>
                <c:pt idx="7">
                  <c:v>50.17</c:v>
                </c:pt>
                <c:pt idx="8">
                  <c:v>50.95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49.9</c:v>
                </c:pt>
                <c:pt idx="16">
                  <c:v>46.83</c:v>
                </c:pt>
                <c:pt idx="17">
                  <c:v>26.5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0918751"/>
        <c:axId val="1452248111"/>
        <c:axId val="1451713615"/>
      </c:bar3DChart>
      <c:valAx>
        <c:axId val="1452248111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</a:ln>
          </c:spPr>
        </c:majorGridlines>
        <c:numFmt formatCode="[$-40C]0.00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FFFFFF"/>
                </a:solidFill>
                <a:latin typeface="Calibri"/>
              </a:defRPr>
            </a:pPr>
            <a:endParaRPr lang="fr-FR"/>
          </a:p>
        </c:txPr>
        <c:crossAx val="1280918751"/>
        <c:crossesAt val="0"/>
        <c:crossBetween val="between"/>
      </c:valAx>
      <c:catAx>
        <c:axId val="1280918751"/>
        <c:scaling>
          <c:orientation val="minMax"/>
        </c:scaling>
        <c:delete val="0"/>
        <c:axPos val="b"/>
        <c:majorGridlines>
          <c:spPr>
            <a:ln w="9360">
              <a:solidFill>
                <a:srgbClr val="878787"/>
              </a:solidFill>
            </a:ln>
          </c:spPr>
        </c:majorGridlines>
        <c:numFmt formatCode="[$-40C]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FFFFFF"/>
                </a:solidFill>
                <a:latin typeface="Calibri"/>
              </a:defRPr>
            </a:pPr>
            <a:endParaRPr lang="fr-FR"/>
          </a:p>
        </c:txPr>
        <c:crossAx val="1452248111"/>
        <c:crossesAt val="0"/>
        <c:auto val="1"/>
        <c:lblAlgn val="ctr"/>
        <c:lblOffset val="100"/>
        <c:noMultiLvlLbl val="0"/>
      </c:catAx>
      <c:serAx>
        <c:axId val="1451713615"/>
        <c:scaling>
          <c:orientation val="minMax"/>
        </c:scaling>
        <c:delete val="0"/>
        <c:axPos val="b"/>
        <c:majorGridlines>
          <c:spPr>
            <a:ln w="9360">
              <a:solidFill>
                <a:srgbClr val="878787"/>
              </a:solidFill>
            </a:ln>
          </c:spPr>
        </c:majorGridlines>
        <c:numFmt formatCode="[$-100040C]0\.00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FFFFFF"/>
                </a:solidFill>
                <a:latin typeface="Calibri"/>
              </a:defRPr>
            </a:pPr>
            <a:endParaRPr lang="fr-FR"/>
          </a:p>
        </c:txPr>
        <c:crossAx val="1452248111"/>
        <c:crosses val="autoZero"/>
      </c:serAx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>
              <a:solidFill>
                <a:srgbClr val="FFFFFF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000000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/>
          <a:lstStyle/>
          <a:p>
            <a:pPr>
              <a:defRPr sz="1800" b="1">
                <a:solidFill>
                  <a:srgbClr val="FFFFFF"/>
                </a:solidFill>
                <a:latin typeface="Calibri"/>
              </a:defRPr>
            </a:pPr>
            <a:r>
              <a:rPr lang="fr-FR"/>
              <a:t>Limitation [couple + Fumées]</a:t>
            </a:r>
          </a:p>
        </c:rich>
      </c:tx>
      <c:overlay val="0"/>
    </c:title>
    <c:autoTitleDeleted val="0"/>
    <c:view3D>
      <c:rotX val="9"/>
      <c:rotY val="310"/>
      <c:rAngAx val="0"/>
      <c:perspective val="0"/>
    </c:view3D>
    <c:floor>
      <c:thickness val="0"/>
      <c:spPr>
        <a:solidFill>
          <a:srgbClr val="454545"/>
        </a:solidFill>
      </c:spPr>
    </c:floor>
    <c:sideWall>
      <c:thickness val="0"/>
      <c:spPr>
        <a:solidFill>
          <a:srgbClr val="454545"/>
        </a:solidFill>
      </c:spPr>
    </c:sideWall>
    <c:backWall>
      <c:thickness val="0"/>
      <c:spPr>
        <a:solidFill>
          <a:srgbClr val="454545"/>
        </a:solidFill>
      </c:spPr>
    </c:backWall>
    <c:plotArea>
      <c:layout>
        <c:manualLayout>
          <c:xMode val="edge"/>
          <c:yMode val="edge"/>
          <c:x val="5.3356580918291055E-2"/>
          <c:y val="0.14313333762969646"/>
          <c:w val="0.79995498956029543"/>
          <c:h val="0.6996197718631178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'Limiteurs-IQ max'!$O$4:$O$4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rgbClr val="DDDDDD"/>
            </a:solidFill>
            <a:ln>
              <a:noFill/>
            </a:ln>
          </c:spPr>
          <c:invertIfNegative val="0"/>
          <c:cat>
            <c:numRef>
              <c:f>'Limiteurs-IQ max'!$N$7:$N$12</c:f>
              <c:numCache>
                <c:formatCode>[$-40C]General</c:formatCode>
                <c:ptCount val="6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</c:numCache>
            </c:numRef>
          </c:cat>
          <c:val>
            <c:numRef>
              <c:f>'Limiteurs-IQ max'!$O$7:$X$7</c:f>
              <c:numCache>
                <c:formatCode>[$-40C]0.00</c:formatCode>
                <c:ptCount val="1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</c:numCache>
            </c:numRef>
          </c:val>
        </c:ser>
        <c:ser>
          <c:idx val="1"/>
          <c:order val="1"/>
          <c:tx>
            <c:strRef>
              <c:f>'Limiteurs-IQ max'!$P$4:$P$4</c:f>
              <c:strCache>
                <c:ptCount val="1"/>
                <c:pt idx="0">
                  <c:v>550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</c:spPr>
          <c:invertIfNegative val="0"/>
          <c:cat>
            <c:numRef>
              <c:f>'Limiteurs-IQ max'!$N$7:$N$12</c:f>
              <c:numCache>
                <c:formatCode>[$-40C]General</c:formatCode>
                <c:ptCount val="6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</c:numCache>
            </c:numRef>
          </c:cat>
          <c:val>
            <c:numRef>
              <c:f>'Limiteurs-IQ max'!$O$8:$X$8</c:f>
              <c:numCache>
                <c:formatCode>[$-40C]0.00</c:formatCode>
                <c:ptCount val="10"/>
                <c:pt idx="0">
                  <c:v>31.25</c:v>
                </c:pt>
                <c:pt idx="1">
                  <c:v>34.375</c:v>
                </c:pt>
                <c:pt idx="2">
                  <c:v>37.5</c:v>
                </c:pt>
                <c:pt idx="3">
                  <c:v>38.731666666666669</c:v>
                </c:pt>
                <c:pt idx="4">
                  <c:v>38.731666666666669</c:v>
                </c:pt>
                <c:pt idx="5">
                  <c:v>38.731666666666669</c:v>
                </c:pt>
                <c:pt idx="6">
                  <c:v>38.731666666666669</c:v>
                </c:pt>
                <c:pt idx="7">
                  <c:v>38.731666666666669</c:v>
                </c:pt>
                <c:pt idx="8">
                  <c:v>38.731666666666669</c:v>
                </c:pt>
                <c:pt idx="9">
                  <c:v>38.731666666666669</c:v>
                </c:pt>
              </c:numCache>
            </c:numRef>
          </c:val>
        </c:ser>
        <c:ser>
          <c:idx val="2"/>
          <c:order val="2"/>
          <c:tx>
            <c:strRef>
              <c:f>'Limiteurs-IQ max'!$Q$4:$Q$4</c:f>
              <c:strCache>
                <c:ptCount val="1"/>
                <c:pt idx="0">
                  <c:v>600</c:v>
                </c:pt>
              </c:strCache>
            </c:strRef>
          </c:tx>
          <c:spPr>
            <a:solidFill>
              <a:srgbClr val="757575"/>
            </a:solidFill>
            <a:ln>
              <a:noFill/>
            </a:ln>
          </c:spPr>
          <c:invertIfNegative val="0"/>
          <c:cat>
            <c:numRef>
              <c:f>'Limiteurs-IQ max'!$N$7:$N$12</c:f>
              <c:numCache>
                <c:formatCode>[$-40C]General</c:formatCode>
                <c:ptCount val="6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</c:numCache>
            </c:numRef>
          </c:cat>
          <c:val>
            <c:numRef>
              <c:f>'Limiteurs-IQ max'!$O$9:$X$9</c:f>
              <c:numCache>
                <c:formatCode>[$-40C]0.00</c:formatCode>
                <c:ptCount val="10"/>
                <c:pt idx="0">
                  <c:v>29.411764705882351</c:v>
                </c:pt>
                <c:pt idx="1">
                  <c:v>32.352941176470587</c:v>
                </c:pt>
                <c:pt idx="2">
                  <c:v>35.294117647058826</c:v>
                </c:pt>
                <c:pt idx="3">
                  <c:v>38.235294117647058</c:v>
                </c:pt>
                <c:pt idx="4">
                  <c:v>41.176470588235297</c:v>
                </c:pt>
                <c:pt idx="5">
                  <c:v>45.02</c:v>
                </c:pt>
                <c:pt idx="6">
                  <c:v>45.02</c:v>
                </c:pt>
                <c:pt idx="7">
                  <c:v>45.02</c:v>
                </c:pt>
                <c:pt idx="8">
                  <c:v>45.02</c:v>
                </c:pt>
                <c:pt idx="9">
                  <c:v>45.02</c:v>
                </c:pt>
              </c:numCache>
            </c:numRef>
          </c:val>
        </c:ser>
        <c:ser>
          <c:idx val="3"/>
          <c:order val="3"/>
          <c:tx>
            <c:strRef>
              <c:f>'Limiteurs-IQ max'!$R$4:$R$4</c:f>
              <c:strCache>
                <c:ptCount val="1"/>
                <c:pt idx="0">
                  <c:v>650</c:v>
                </c:pt>
              </c:strCache>
            </c:strRef>
          </c:tx>
          <c:spPr>
            <a:solidFill>
              <a:srgbClr val="D3D3D3"/>
            </a:solidFill>
            <a:ln>
              <a:noFill/>
            </a:ln>
          </c:spPr>
          <c:invertIfNegative val="0"/>
          <c:cat>
            <c:numRef>
              <c:f>'Limiteurs-IQ max'!$N$7:$N$12</c:f>
              <c:numCache>
                <c:formatCode>[$-40C]General</c:formatCode>
                <c:ptCount val="6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</c:numCache>
            </c:numRef>
          </c:cat>
          <c:val>
            <c:numRef>
              <c:f>'Limiteurs-IQ max'!$O$10:$X$10</c:f>
              <c:numCache>
                <c:formatCode>[$-40C]0.00</c:formatCode>
                <c:ptCount val="10"/>
                <c:pt idx="0">
                  <c:v>29.411764705882351</c:v>
                </c:pt>
                <c:pt idx="1">
                  <c:v>32.352941176470587</c:v>
                </c:pt>
                <c:pt idx="2">
                  <c:v>35.294117647058826</c:v>
                </c:pt>
                <c:pt idx="3">
                  <c:v>38.235294117647058</c:v>
                </c:pt>
                <c:pt idx="4">
                  <c:v>41.176470588235297</c:v>
                </c:pt>
                <c:pt idx="5">
                  <c:v>47.058823529411768</c:v>
                </c:pt>
                <c:pt idx="6">
                  <c:v>48.71</c:v>
                </c:pt>
                <c:pt idx="7">
                  <c:v>48.71</c:v>
                </c:pt>
                <c:pt idx="8">
                  <c:v>48.71</c:v>
                </c:pt>
                <c:pt idx="9">
                  <c:v>48.71</c:v>
                </c:pt>
              </c:numCache>
            </c:numRef>
          </c:val>
        </c:ser>
        <c:ser>
          <c:idx val="4"/>
          <c:order val="4"/>
          <c:tx>
            <c:strRef>
              <c:f>'Limiteurs-IQ max'!$S$4:$S$4</c:f>
              <c:strCache>
                <c:ptCount val="1"/>
                <c:pt idx="0">
                  <c:v>700</c:v>
                </c:pt>
              </c:strCache>
            </c:strRef>
          </c:tx>
          <c:spPr>
            <a:solidFill>
              <a:srgbClr val="868686"/>
            </a:solidFill>
            <a:ln>
              <a:noFill/>
            </a:ln>
          </c:spPr>
          <c:invertIfNegative val="0"/>
          <c:cat>
            <c:numRef>
              <c:f>'Limiteurs-IQ max'!$N$7:$N$12</c:f>
              <c:numCache>
                <c:formatCode>[$-40C]General</c:formatCode>
                <c:ptCount val="6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</c:numCache>
            </c:numRef>
          </c:cat>
          <c:val>
            <c:numRef>
              <c:f>'Limiteurs-IQ max'!$O$11:$X$11</c:f>
              <c:numCache>
                <c:formatCode>[$-40C]0.00</c:formatCode>
                <c:ptCount val="10"/>
                <c:pt idx="0">
                  <c:v>29.411764705882351</c:v>
                </c:pt>
                <c:pt idx="1">
                  <c:v>32.352941176470587</c:v>
                </c:pt>
                <c:pt idx="2">
                  <c:v>35.294117647058826</c:v>
                </c:pt>
                <c:pt idx="3">
                  <c:v>38.235294117647058</c:v>
                </c:pt>
                <c:pt idx="4">
                  <c:v>41.176470588235297</c:v>
                </c:pt>
                <c:pt idx="5">
                  <c:v>47.058823529411768</c:v>
                </c:pt>
                <c:pt idx="6">
                  <c:v>50</c:v>
                </c:pt>
                <c:pt idx="7">
                  <c:v>50.95</c:v>
                </c:pt>
                <c:pt idx="8">
                  <c:v>50.95</c:v>
                </c:pt>
                <c:pt idx="9">
                  <c:v>50.95</c:v>
                </c:pt>
              </c:numCache>
            </c:numRef>
          </c:val>
        </c:ser>
        <c:ser>
          <c:idx val="5"/>
          <c:order val="5"/>
          <c:tx>
            <c:strRef>
              <c:f>'Limiteurs-IQ max'!$T$4:$T$4</c:f>
              <c:strCache>
                <c:ptCount val="1"/>
                <c:pt idx="0">
                  <c:v>800</c:v>
                </c:pt>
              </c:strCache>
            </c:strRef>
          </c:tx>
          <c:spPr>
            <a:solidFill>
              <a:srgbClr val="C2C2C2"/>
            </a:solidFill>
            <a:ln>
              <a:noFill/>
            </a:ln>
          </c:spPr>
          <c:invertIfNegative val="0"/>
          <c:cat>
            <c:numRef>
              <c:f>'Limiteurs-IQ max'!$N$7:$N$12</c:f>
              <c:numCache>
                <c:formatCode>[$-40C]General</c:formatCode>
                <c:ptCount val="6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</c:numCache>
            </c:numRef>
          </c:cat>
          <c:val>
            <c:numRef>
              <c:f>'Limiteurs-IQ max'!$O$12:$X$12</c:f>
              <c:numCache>
                <c:formatCode>[$-40C]0.00</c:formatCode>
                <c:ptCount val="10"/>
                <c:pt idx="0">
                  <c:v>29.411764705882351</c:v>
                </c:pt>
                <c:pt idx="1">
                  <c:v>32.352941176470587</c:v>
                </c:pt>
                <c:pt idx="2">
                  <c:v>35.294117647058826</c:v>
                </c:pt>
                <c:pt idx="3">
                  <c:v>38.235294117647058</c:v>
                </c:pt>
                <c:pt idx="4">
                  <c:v>41.176470588235297</c:v>
                </c:pt>
                <c:pt idx="5">
                  <c:v>47.058823529411768</c:v>
                </c:pt>
                <c:pt idx="6">
                  <c:v>50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</c:numCache>
            </c:numRef>
          </c:val>
        </c:ser>
        <c:ser>
          <c:idx val="6"/>
          <c:order val="6"/>
          <c:tx>
            <c:strRef>
              <c:f>'Limiteurs-IQ max'!$U$4:$U$4</c:f>
              <c:strCache>
                <c:ptCount val="1"/>
                <c:pt idx="0">
                  <c:v>850</c:v>
                </c:pt>
              </c:strCache>
            </c:strRef>
          </c:tx>
          <c:spPr>
            <a:solidFill>
              <a:srgbClr val="FAFAFA"/>
            </a:solidFill>
            <a:ln>
              <a:noFill/>
            </a:ln>
          </c:spPr>
          <c:invertIfNegative val="0"/>
          <c:cat>
            <c:numRef>
              <c:f>'Limiteurs-IQ max'!$N$7:$N$12</c:f>
              <c:numCache>
                <c:formatCode>[$-40C]General</c:formatCode>
                <c:ptCount val="6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</c:numCache>
            </c:numRef>
          </c:cat>
          <c:val>
            <c:numRef>
              <c:f>'Limiteurs-IQ max'!$O$17:$X$17</c:f>
              <c:numCache>
                <c:formatCode>[$-40C]0.00</c:formatCode>
                <c:ptCount val="10"/>
                <c:pt idx="0">
                  <c:v>29.411764705882351</c:v>
                </c:pt>
                <c:pt idx="1">
                  <c:v>32.352941176470587</c:v>
                </c:pt>
                <c:pt idx="2">
                  <c:v>35.294117647058826</c:v>
                </c:pt>
                <c:pt idx="3">
                  <c:v>38.235294117647058</c:v>
                </c:pt>
                <c:pt idx="4">
                  <c:v>41.176470588235297</c:v>
                </c:pt>
                <c:pt idx="5">
                  <c:v>47.058823529411768</c:v>
                </c:pt>
                <c:pt idx="6">
                  <c:v>50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</c:numCache>
            </c:numRef>
          </c:val>
        </c:ser>
        <c:ser>
          <c:idx val="7"/>
          <c:order val="7"/>
          <c:tx>
            <c:strRef>
              <c:f>'Limiteurs-IQ max'!$V$4:$V$4</c:f>
              <c:strCache>
                <c:ptCount val="1"/>
                <c:pt idx="0">
                  <c:v>950</c:v>
                </c:pt>
              </c:strCache>
            </c:strRef>
          </c:tx>
          <c:spPr>
            <a:solidFill>
              <a:srgbClr val="C8C8C8"/>
            </a:solidFill>
            <a:ln>
              <a:noFill/>
            </a:ln>
          </c:spPr>
          <c:invertIfNegative val="0"/>
          <c:cat>
            <c:numRef>
              <c:f>'Limiteurs-IQ max'!$N$7:$N$12</c:f>
              <c:numCache>
                <c:formatCode>[$-40C]General</c:formatCode>
                <c:ptCount val="6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</c:numCache>
            </c:numRef>
          </c:cat>
          <c:val>
            <c:numRef>
              <c:f>'Limiteurs-IQ max'!$O$18:$X$18</c:f>
              <c:numCache>
                <c:formatCode>[$-40C]0.00</c:formatCode>
                <c:ptCount val="10"/>
                <c:pt idx="0">
                  <c:v>29.411764705882351</c:v>
                </c:pt>
                <c:pt idx="1">
                  <c:v>32.352941176470587</c:v>
                </c:pt>
                <c:pt idx="2">
                  <c:v>35.294117647058826</c:v>
                </c:pt>
                <c:pt idx="3">
                  <c:v>38.235294117647058</c:v>
                </c:pt>
                <c:pt idx="4">
                  <c:v>41.176470588235297</c:v>
                </c:pt>
                <c:pt idx="5">
                  <c:v>47.058823529411768</c:v>
                </c:pt>
                <c:pt idx="6">
                  <c:v>50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</c:numCache>
            </c:numRef>
          </c:val>
        </c:ser>
        <c:ser>
          <c:idx val="8"/>
          <c:order val="8"/>
          <c:tx>
            <c:strRef>
              <c:f>'Limiteurs-IQ max'!$W$4:$W$4</c:f>
              <c:strCache>
                <c:ptCount val="1"/>
                <c:pt idx="0">
                  <c:v>1075</c:v>
                </c:pt>
              </c:strCache>
            </c:strRef>
          </c:tx>
          <c:spPr>
            <a:solidFill>
              <a:srgbClr val="ABABAB"/>
            </a:solidFill>
            <a:ln>
              <a:noFill/>
            </a:ln>
          </c:spPr>
          <c:invertIfNegative val="0"/>
          <c:cat>
            <c:numRef>
              <c:f>'Limiteurs-IQ max'!$N$7:$N$12</c:f>
              <c:numCache>
                <c:formatCode>[$-40C]General</c:formatCode>
                <c:ptCount val="6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</c:numCache>
            </c:numRef>
          </c:cat>
          <c:val>
            <c:numRef>
              <c:f>'Limiteurs-IQ max'!$O$19:$X$19</c:f>
              <c:numCache>
                <c:formatCode>[$-40C]0.00</c:formatCode>
                <c:ptCount val="10"/>
                <c:pt idx="0">
                  <c:v>28.571428571428573</c:v>
                </c:pt>
                <c:pt idx="1">
                  <c:v>31.428571428571427</c:v>
                </c:pt>
                <c:pt idx="2">
                  <c:v>34.285714285714285</c:v>
                </c:pt>
                <c:pt idx="3">
                  <c:v>37.142857142857146</c:v>
                </c:pt>
                <c:pt idx="4">
                  <c:v>40</c:v>
                </c:pt>
                <c:pt idx="5">
                  <c:v>45.714285714285715</c:v>
                </c:pt>
                <c:pt idx="6">
                  <c:v>46.83</c:v>
                </c:pt>
                <c:pt idx="7">
                  <c:v>46.83</c:v>
                </c:pt>
                <c:pt idx="8">
                  <c:v>46.83</c:v>
                </c:pt>
                <c:pt idx="9">
                  <c:v>46.83</c:v>
                </c:pt>
              </c:numCache>
            </c:numRef>
          </c:val>
        </c:ser>
        <c:ser>
          <c:idx val="9"/>
          <c:order val="9"/>
          <c:tx>
            <c:strRef>
              <c:f>'Limiteurs-IQ max'!$X$4:$X$4</c:f>
              <c:strCache>
                <c:ptCount val="1"/>
                <c:pt idx="0">
                  <c:v>1110</c:v>
                </c:pt>
              </c:strCache>
            </c:strRef>
          </c:tx>
          <c:spPr>
            <a:solidFill>
              <a:srgbClr val="F1F1F1"/>
            </a:solidFill>
            <a:ln>
              <a:noFill/>
            </a:ln>
          </c:spPr>
          <c:invertIfNegative val="0"/>
          <c:cat>
            <c:numRef>
              <c:f>'Limiteurs-IQ max'!$N$7:$N$12</c:f>
              <c:numCache>
                <c:formatCode>[$-40C]General</c:formatCode>
                <c:ptCount val="6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</c:numCache>
            </c:numRef>
          </c:cat>
          <c:val>
            <c:numRef>
              <c:f>'Limiteurs-IQ max'!$O$20:$X$20</c:f>
              <c:numCache>
                <c:formatCode>[$-40C]0.00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0921551"/>
        <c:axId val="1452258095"/>
        <c:axId val="1278925391"/>
      </c:bar3DChart>
      <c:valAx>
        <c:axId val="1452258095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>
                    <a:solidFill>
                      <a:srgbClr val="FFFFFF"/>
                    </a:solidFill>
                    <a:latin typeface="Calibri"/>
                  </a:defRPr>
                </a:pPr>
                <a:r>
                  <a:rPr lang="fr-FR"/>
                  <a:t>IQ</a:t>
                </a:r>
              </a:p>
            </c:rich>
          </c:tx>
          <c:overlay val="0"/>
        </c:title>
        <c:numFmt formatCode="[$-40C]0.00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FFFFFF"/>
                </a:solidFill>
                <a:latin typeface="Calibri"/>
              </a:defRPr>
            </a:pPr>
            <a:endParaRPr lang="fr-FR"/>
          </a:p>
        </c:txPr>
        <c:crossAx val="1280921551"/>
        <c:crossesAt val="0"/>
        <c:crossBetween val="between"/>
      </c:valAx>
      <c:catAx>
        <c:axId val="12809215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>
                    <a:solidFill>
                      <a:srgbClr val="FFFFFF"/>
                    </a:solidFill>
                    <a:latin typeface="Calibri"/>
                  </a:defRPr>
                </a:pPr>
                <a:r>
                  <a:rPr lang="fr-FR"/>
                  <a:t>Tr/Min</a:t>
                </a:r>
              </a:p>
            </c:rich>
          </c:tx>
          <c:overlay val="0"/>
        </c:title>
        <c:numFmt formatCode="[$-40C]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FFFFFF"/>
                </a:solidFill>
                <a:latin typeface="Calibri"/>
              </a:defRPr>
            </a:pPr>
            <a:endParaRPr lang="fr-FR"/>
          </a:p>
        </c:txPr>
        <c:crossAx val="1452258095"/>
        <c:crossesAt val="0"/>
        <c:auto val="1"/>
        <c:lblAlgn val="ctr"/>
        <c:lblOffset val="100"/>
        <c:noMultiLvlLbl val="0"/>
      </c:catAx>
      <c:serAx>
        <c:axId val="1278925391"/>
        <c:scaling>
          <c:orientation val="minMax"/>
        </c:scaling>
        <c:delete val="0"/>
        <c:axPos val="b"/>
        <c:numFmt formatCode="[$-100040C]0\.00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FFFFFF"/>
                </a:solidFill>
                <a:latin typeface="Calibri"/>
              </a:defRPr>
            </a:pPr>
            <a:endParaRPr lang="fr-FR"/>
          </a:p>
        </c:txPr>
        <c:crossAx val="1452258095"/>
        <c:crosses val="autoZero"/>
      </c:serAx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>
              <a:solidFill>
                <a:srgbClr val="FFFFFF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000000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>
                <a:solidFill>
                  <a:srgbClr val="FFFFFF"/>
                </a:solidFill>
                <a:latin typeface="Calibri"/>
              </a:defRPr>
            </a:pPr>
            <a:r>
              <a:rPr lang="fr-FR"/>
              <a:t>MAP Limite de Couple Modifiée</a:t>
            </a:r>
          </a:p>
        </c:rich>
      </c:tx>
      <c:overlay val="0"/>
    </c:title>
    <c:autoTitleDeleted val="0"/>
    <c:view3D>
      <c:rotX val="19"/>
      <c:rotY val="29"/>
      <c:rAngAx val="0"/>
      <c:perspective val="34"/>
    </c:view3D>
    <c:floor>
      <c:thickness val="0"/>
      <c:spPr>
        <a:solidFill>
          <a:srgbClr val="454545"/>
        </a:solidFill>
      </c:spPr>
    </c:floor>
    <c:sideWall>
      <c:thickness val="0"/>
      <c:spPr>
        <a:solidFill>
          <a:srgbClr val="454545"/>
        </a:solidFill>
      </c:spPr>
    </c:sideWall>
    <c:backWall>
      <c:thickness val="0"/>
      <c:spPr>
        <a:solidFill>
          <a:srgbClr val="454545"/>
        </a:solidFill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solidFill>
              <a:srgbClr val="F9F9F9"/>
            </a:solidFill>
            <a:ln>
              <a:noFill/>
            </a:ln>
          </c:spPr>
          <c:invertIfNegative val="0"/>
          <c:cat>
            <c:numRef>
              <c:f>test!$C$26:$U$26</c:f>
              <c:numCache>
                <c:formatCode>[$-40C]General</c:formatCode>
                <c:ptCount val="19"/>
                <c:pt idx="0">
                  <c:v>0</c:v>
                </c:pt>
                <c:pt idx="1">
                  <c:v>400</c:v>
                </c:pt>
                <c:pt idx="2">
                  <c:v>401</c:v>
                </c:pt>
                <c:pt idx="3">
                  <c:v>1008</c:v>
                </c:pt>
                <c:pt idx="4">
                  <c:v>1239</c:v>
                </c:pt>
                <c:pt idx="5">
                  <c:v>1491</c:v>
                </c:pt>
                <c:pt idx="6">
                  <c:v>1743</c:v>
                </c:pt>
                <c:pt idx="7">
                  <c:v>1890</c:v>
                </c:pt>
                <c:pt idx="8">
                  <c:v>1995</c:v>
                </c:pt>
                <c:pt idx="9">
                  <c:v>2247</c:v>
                </c:pt>
                <c:pt idx="10">
                  <c:v>3255</c:v>
                </c:pt>
                <c:pt idx="11">
                  <c:v>3507</c:v>
                </c:pt>
                <c:pt idx="12">
                  <c:v>3759</c:v>
                </c:pt>
                <c:pt idx="13">
                  <c:v>3906</c:v>
                </c:pt>
                <c:pt idx="14">
                  <c:v>4011</c:v>
                </c:pt>
                <c:pt idx="15">
                  <c:v>4116</c:v>
                </c:pt>
                <c:pt idx="16">
                  <c:v>4242</c:v>
                </c:pt>
                <c:pt idx="17">
                  <c:v>4473</c:v>
                </c:pt>
                <c:pt idx="18">
                  <c:v>5355</c:v>
                </c:pt>
              </c:numCache>
            </c:numRef>
          </c:cat>
          <c:val>
            <c:numRef>
              <c:f>test!$C$27:$U$27</c:f>
              <c:numCache>
                <c:formatCode>[$-40C]0.00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25</c:v>
                </c:pt>
                <c:pt idx="4">
                  <c:v>38.159999999999997</c:v>
                </c:pt>
                <c:pt idx="5">
                  <c:v>45.02</c:v>
                </c:pt>
                <c:pt idx="6">
                  <c:v>48.71</c:v>
                </c:pt>
                <c:pt idx="7">
                  <c:v>50.17</c:v>
                </c:pt>
                <c:pt idx="8">
                  <c:v>50.95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49.9</c:v>
                </c:pt>
                <c:pt idx="16">
                  <c:v>46.83</c:v>
                </c:pt>
                <c:pt idx="17">
                  <c:v>26.5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5-4D9B-AA00-F4F1773722C4}"/>
            </c:ext>
          </c:extLst>
        </c:ser>
        <c:ser>
          <c:idx val="1"/>
          <c:order val="1"/>
          <c:spPr>
            <a:solidFill>
              <a:srgbClr val="B4B4B4"/>
            </a:solidFill>
            <a:ln>
              <a:noFill/>
            </a:ln>
          </c:spPr>
          <c:invertIfNegative val="0"/>
          <c:cat>
            <c:numRef>
              <c:f>test!$C$26:$U$26</c:f>
              <c:numCache>
                <c:formatCode>[$-40C]General</c:formatCode>
                <c:ptCount val="19"/>
                <c:pt idx="0">
                  <c:v>0</c:v>
                </c:pt>
                <c:pt idx="1">
                  <c:v>400</c:v>
                </c:pt>
                <c:pt idx="2">
                  <c:v>401</c:v>
                </c:pt>
                <c:pt idx="3">
                  <c:v>1008</c:v>
                </c:pt>
                <c:pt idx="4">
                  <c:v>1239</c:v>
                </c:pt>
                <c:pt idx="5">
                  <c:v>1491</c:v>
                </c:pt>
                <c:pt idx="6">
                  <c:v>1743</c:v>
                </c:pt>
                <c:pt idx="7">
                  <c:v>1890</c:v>
                </c:pt>
                <c:pt idx="8">
                  <c:v>1995</c:v>
                </c:pt>
                <c:pt idx="9">
                  <c:v>2247</c:v>
                </c:pt>
                <c:pt idx="10">
                  <c:v>3255</c:v>
                </c:pt>
                <c:pt idx="11">
                  <c:v>3507</c:v>
                </c:pt>
                <c:pt idx="12">
                  <c:v>3759</c:v>
                </c:pt>
                <c:pt idx="13">
                  <c:v>3906</c:v>
                </c:pt>
                <c:pt idx="14">
                  <c:v>4011</c:v>
                </c:pt>
                <c:pt idx="15">
                  <c:v>4116</c:v>
                </c:pt>
                <c:pt idx="16">
                  <c:v>4242</c:v>
                </c:pt>
                <c:pt idx="17">
                  <c:v>4473</c:v>
                </c:pt>
                <c:pt idx="18">
                  <c:v>5355</c:v>
                </c:pt>
              </c:numCache>
            </c:numRef>
          </c:cat>
          <c:val>
            <c:numRef>
              <c:f>test!$C$28:$U$28</c:f>
              <c:numCache>
                <c:formatCode>[$-40C]0.00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25</c:v>
                </c:pt>
                <c:pt idx="4">
                  <c:v>38.159999999999997</c:v>
                </c:pt>
                <c:pt idx="5">
                  <c:v>45.02</c:v>
                </c:pt>
                <c:pt idx="6">
                  <c:v>48.71</c:v>
                </c:pt>
                <c:pt idx="7">
                  <c:v>50.17</c:v>
                </c:pt>
                <c:pt idx="8">
                  <c:v>50.95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49.9</c:v>
                </c:pt>
                <c:pt idx="16">
                  <c:v>46.83</c:v>
                </c:pt>
                <c:pt idx="17">
                  <c:v>26.5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35-4D9B-AA00-F4F1773722C4}"/>
            </c:ext>
          </c:extLst>
        </c:ser>
        <c:ser>
          <c:idx val="2"/>
          <c:order val="2"/>
          <c:spPr>
            <a:solidFill>
              <a:srgbClr val="848484"/>
            </a:solidFill>
            <a:ln>
              <a:noFill/>
            </a:ln>
          </c:spPr>
          <c:invertIfNegative val="0"/>
          <c:cat>
            <c:numRef>
              <c:f>test!$C$26:$U$26</c:f>
              <c:numCache>
                <c:formatCode>[$-40C]General</c:formatCode>
                <c:ptCount val="19"/>
                <c:pt idx="0">
                  <c:v>0</c:v>
                </c:pt>
                <c:pt idx="1">
                  <c:v>400</c:v>
                </c:pt>
                <c:pt idx="2">
                  <c:v>401</c:v>
                </c:pt>
                <c:pt idx="3">
                  <c:v>1008</c:v>
                </c:pt>
                <c:pt idx="4">
                  <c:v>1239</c:v>
                </c:pt>
                <c:pt idx="5">
                  <c:v>1491</c:v>
                </c:pt>
                <c:pt idx="6">
                  <c:v>1743</c:v>
                </c:pt>
                <c:pt idx="7">
                  <c:v>1890</c:v>
                </c:pt>
                <c:pt idx="8">
                  <c:v>1995</c:v>
                </c:pt>
                <c:pt idx="9">
                  <c:v>2247</c:v>
                </c:pt>
                <c:pt idx="10">
                  <c:v>3255</c:v>
                </c:pt>
                <c:pt idx="11">
                  <c:v>3507</c:v>
                </c:pt>
                <c:pt idx="12">
                  <c:v>3759</c:v>
                </c:pt>
                <c:pt idx="13">
                  <c:v>3906</c:v>
                </c:pt>
                <c:pt idx="14">
                  <c:v>4011</c:v>
                </c:pt>
                <c:pt idx="15">
                  <c:v>4116</c:v>
                </c:pt>
                <c:pt idx="16">
                  <c:v>4242</c:v>
                </c:pt>
                <c:pt idx="17">
                  <c:v>4473</c:v>
                </c:pt>
                <c:pt idx="18">
                  <c:v>5355</c:v>
                </c:pt>
              </c:numCache>
            </c:numRef>
          </c:cat>
          <c:val>
            <c:numRef>
              <c:f>test!$C$29:$U$29</c:f>
              <c:numCache>
                <c:formatCode>[$-40C]0.00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25</c:v>
                </c:pt>
                <c:pt idx="4">
                  <c:v>38.159999999999997</c:v>
                </c:pt>
                <c:pt idx="5">
                  <c:v>45.02</c:v>
                </c:pt>
                <c:pt idx="6">
                  <c:v>48.71</c:v>
                </c:pt>
                <c:pt idx="7">
                  <c:v>50.17</c:v>
                </c:pt>
                <c:pt idx="8">
                  <c:v>50.95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49.9</c:v>
                </c:pt>
                <c:pt idx="16">
                  <c:v>46.83</c:v>
                </c:pt>
                <c:pt idx="17">
                  <c:v>26.5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35-4D9B-AA00-F4F177372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0918751"/>
        <c:axId val="1452248111"/>
        <c:axId val="1451713615"/>
      </c:bar3DChart>
      <c:valAx>
        <c:axId val="1452248111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</a:ln>
          </c:spPr>
        </c:majorGridlines>
        <c:numFmt formatCode="[$-40C]0.00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FFFFFF"/>
                </a:solidFill>
                <a:latin typeface="Calibri"/>
              </a:defRPr>
            </a:pPr>
            <a:endParaRPr lang="fr-FR"/>
          </a:p>
        </c:txPr>
        <c:crossAx val="1280918751"/>
        <c:crossesAt val="0"/>
        <c:crossBetween val="between"/>
      </c:valAx>
      <c:catAx>
        <c:axId val="1280918751"/>
        <c:scaling>
          <c:orientation val="minMax"/>
        </c:scaling>
        <c:delete val="0"/>
        <c:axPos val="b"/>
        <c:majorGridlines>
          <c:spPr>
            <a:ln w="9360">
              <a:solidFill>
                <a:srgbClr val="878787"/>
              </a:solidFill>
            </a:ln>
          </c:spPr>
        </c:majorGridlines>
        <c:numFmt formatCode="[$-40C]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FFFFFF"/>
                </a:solidFill>
                <a:latin typeface="Calibri"/>
              </a:defRPr>
            </a:pPr>
            <a:endParaRPr lang="fr-FR"/>
          </a:p>
        </c:txPr>
        <c:crossAx val="1452248111"/>
        <c:crossesAt val="0"/>
        <c:auto val="1"/>
        <c:lblAlgn val="ctr"/>
        <c:lblOffset val="100"/>
        <c:noMultiLvlLbl val="0"/>
      </c:catAx>
      <c:serAx>
        <c:axId val="1451713615"/>
        <c:scaling>
          <c:orientation val="minMax"/>
        </c:scaling>
        <c:delete val="0"/>
        <c:axPos val="b"/>
        <c:majorGridlines>
          <c:spPr>
            <a:ln w="9360">
              <a:solidFill>
                <a:srgbClr val="878787"/>
              </a:solidFill>
            </a:ln>
          </c:spPr>
        </c:majorGridlines>
        <c:numFmt formatCode="[$-100040C]0\.00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FFFFFF"/>
                </a:solidFill>
                <a:latin typeface="Calibri"/>
              </a:defRPr>
            </a:pPr>
            <a:endParaRPr lang="fr-FR"/>
          </a:p>
        </c:txPr>
        <c:crossAx val="1452248111"/>
        <c:crosses val="autoZero"/>
      </c:serAx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>
              <a:solidFill>
                <a:srgbClr val="FFFFFF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000000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>
                <a:solidFill>
                  <a:srgbClr val="FFFFFF"/>
                </a:solidFill>
                <a:latin typeface="Calibri"/>
              </a:defRPr>
            </a:pPr>
            <a:r>
              <a:rPr lang="fr-FR"/>
              <a:t>Limitation [couple + Fumées]</a:t>
            </a:r>
          </a:p>
        </c:rich>
      </c:tx>
      <c:overlay val="0"/>
    </c:title>
    <c:autoTitleDeleted val="0"/>
    <c:view3D>
      <c:rotX val="9"/>
      <c:rotY val="310"/>
      <c:rAngAx val="0"/>
      <c:perspective val="0"/>
    </c:view3D>
    <c:floor>
      <c:thickness val="0"/>
      <c:spPr>
        <a:solidFill>
          <a:srgbClr val="454545"/>
        </a:solidFill>
      </c:spPr>
    </c:floor>
    <c:sideWall>
      <c:thickness val="0"/>
      <c:spPr>
        <a:solidFill>
          <a:srgbClr val="454545"/>
        </a:solidFill>
      </c:spPr>
    </c:sideWall>
    <c:backWall>
      <c:thickness val="0"/>
      <c:spPr>
        <a:solidFill>
          <a:srgbClr val="454545"/>
        </a:solidFill>
      </c:spPr>
    </c:backWall>
    <c:plotArea>
      <c:layout>
        <c:manualLayout>
          <c:xMode val="edge"/>
          <c:yMode val="edge"/>
          <c:x val="5.3356580918291055E-2"/>
          <c:y val="0.14313333762969646"/>
          <c:w val="0.79995498956029543"/>
          <c:h val="0.6996197718631178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test!$O$4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rgbClr val="DDDDDD"/>
            </a:solidFill>
            <a:ln>
              <a:noFill/>
            </a:ln>
          </c:spPr>
          <c:invertIfNegative val="0"/>
          <c:cat>
            <c:numRef>
              <c:f>test!$N$7:$N$12</c:f>
              <c:numCache>
                <c:formatCode>[$-40C]General</c:formatCode>
                <c:ptCount val="6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</c:numCache>
            </c:numRef>
          </c:cat>
          <c:val>
            <c:numRef>
              <c:f>test!$O$7:$X$7</c:f>
              <c:numCache>
                <c:formatCode>[$-40C]0.00</c:formatCode>
                <c:ptCount val="1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3-4E5D-86B3-83488078CED3}"/>
            </c:ext>
          </c:extLst>
        </c:ser>
        <c:ser>
          <c:idx val="1"/>
          <c:order val="1"/>
          <c:tx>
            <c:strRef>
              <c:f>test!$P$4</c:f>
              <c:strCache>
                <c:ptCount val="1"/>
                <c:pt idx="0">
                  <c:v>550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</c:spPr>
          <c:invertIfNegative val="0"/>
          <c:cat>
            <c:numRef>
              <c:f>test!$N$7:$N$12</c:f>
              <c:numCache>
                <c:formatCode>[$-40C]General</c:formatCode>
                <c:ptCount val="6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</c:numCache>
            </c:numRef>
          </c:cat>
          <c:val>
            <c:numRef>
              <c:f>test!$O$8:$X$8</c:f>
              <c:numCache>
                <c:formatCode>[$-40C]0.00</c:formatCode>
                <c:ptCount val="10"/>
                <c:pt idx="0">
                  <c:v>31.25</c:v>
                </c:pt>
                <c:pt idx="1">
                  <c:v>34.375</c:v>
                </c:pt>
                <c:pt idx="2">
                  <c:v>37.5</c:v>
                </c:pt>
                <c:pt idx="3">
                  <c:v>38.731666666666669</c:v>
                </c:pt>
                <c:pt idx="4">
                  <c:v>38.731666666666669</c:v>
                </c:pt>
                <c:pt idx="5">
                  <c:v>38.731666666666669</c:v>
                </c:pt>
                <c:pt idx="6">
                  <c:v>38.731666666666669</c:v>
                </c:pt>
                <c:pt idx="7">
                  <c:v>38.731666666666669</c:v>
                </c:pt>
                <c:pt idx="8">
                  <c:v>38.731666666666669</c:v>
                </c:pt>
                <c:pt idx="9">
                  <c:v>38.731666666666669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43-4E5D-86B3-83488078CED3}"/>
            </c:ext>
          </c:extLst>
        </c:ser>
        <c:ser>
          <c:idx val="2"/>
          <c:order val="2"/>
          <c:tx>
            <c:strRef>
              <c:f>test!$Q$4</c:f>
              <c:strCache>
                <c:ptCount val="1"/>
                <c:pt idx="0">
                  <c:v>600</c:v>
                </c:pt>
              </c:strCache>
            </c:strRef>
          </c:tx>
          <c:spPr>
            <a:solidFill>
              <a:srgbClr val="757575"/>
            </a:solidFill>
            <a:ln>
              <a:noFill/>
            </a:ln>
          </c:spPr>
          <c:invertIfNegative val="0"/>
          <c:cat>
            <c:numRef>
              <c:f>test!$N$7:$N$12</c:f>
              <c:numCache>
                <c:formatCode>[$-40C]General</c:formatCode>
                <c:ptCount val="6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</c:numCache>
            </c:numRef>
          </c:cat>
          <c:val>
            <c:numRef>
              <c:f>test!$O$9:$X$9</c:f>
              <c:numCache>
                <c:formatCode>[$-40C]0.00</c:formatCode>
                <c:ptCount val="10"/>
                <c:pt idx="0">
                  <c:v>29.411764705882351</c:v>
                </c:pt>
                <c:pt idx="1">
                  <c:v>32.352941176470587</c:v>
                </c:pt>
                <c:pt idx="2">
                  <c:v>35.294117647058826</c:v>
                </c:pt>
                <c:pt idx="3">
                  <c:v>38.235294117647058</c:v>
                </c:pt>
                <c:pt idx="4">
                  <c:v>41.176470588235297</c:v>
                </c:pt>
                <c:pt idx="5">
                  <c:v>45.02</c:v>
                </c:pt>
                <c:pt idx="6">
                  <c:v>45.02</c:v>
                </c:pt>
                <c:pt idx="7">
                  <c:v>45.02</c:v>
                </c:pt>
                <c:pt idx="8">
                  <c:v>45.02</c:v>
                </c:pt>
                <c:pt idx="9">
                  <c:v>45.02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43-4E5D-86B3-83488078CED3}"/>
            </c:ext>
          </c:extLst>
        </c:ser>
        <c:ser>
          <c:idx val="3"/>
          <c:order val="3"/>
          <c:tx>
            <c:strRef>
              <c:f>test!$R$4</c:f>
              <c:strCache>
                <c:ptCount val="1"/>
                <c:pt idx="0">
                  <c:v>650</c:v>
                </c:pt>
              </c:strCache>
            </c:strRef>
          </c:tx>
          <c:spPr>
            <a:solidFill>
              <a:srgbClr val="D3D3D3"/>
            </a:solidFill>
            <a:ln>
              <a:noFill/>
            </a:ln>
          </c:spPr>
          <c:invertIfNegative val="0"/>
          <c:cat>
            <c:numRef>
              <c:f>test!$N$7:$N$12</c:f>
              <c:numCache>
                <c:formatCode>[$-40C]General</c:formatCode>
                <c:ptCount val="6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</c:numCache>
            </c:numRef>
          </c:cat>
          <c:val>
            <c:numRef>
              <c:f>test!$O$10:$X$10</c:f>
              <c:numCache>
                <c:formatCode>[$-40C]0.00</c:formatCode>
                <c:ptCount val="10"/>
                <c:pt idx="0">
                  <c:v>29.411764705882351</c:v>
                </c:pt>
                <c:pt idx="1">
                  <c:v>32.352941176470587</c:v>
                </c:pt>
                <c:pt idx="2">
                  <c:v>35.294117647058826</c:v>
                </c:pt>
                <c:pt idx="3">
                  <c:v>38.235294117647058</c:v>
                </c:pt>
                <c:pt idx="4">
                  <c:v>41.176470588235297</c:v>
                </c:pt>
                <c:pt idx="5">
                  <c:v>47.058823529411768</c:v>
                </c:pt>
                <c:pt idx="6">
                  <c:v>48.71</c:v>
                </c:pt>
                <c:pt idx="7">
                  <c:v>48.71</c:v>
                </c:pt>
                <c:pt idx="8">
                  <c:v>48.71</c:v>
                </c:pt>
                <c:pt idx="9">
                  <c:v>48.71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43-4E5D-86B3-83488078CED3}"/>
            </c:ext>
          </c:extLst>
        </c:ser>
        <c:ser>
          <c:idx val="4"/>
          <c:order val="4"/>
          <c:tx>
            <c:strRef>
              <c:f>test!$S$4</c:f>
              <c:strCache>
                <c:ptCount val="1"/>
                <c:pt idx="0">
                  <c:v>700</c:v>
                </c:pt>
              </c:strCache>
            </c:strRef>
          </c:tx>
          <c:spPr>
            <a:solidFill>
              <a:srgbClr val="868686"/>
            </a:solidFill>
            <a:ln>
              <a:noFill/>
            </a:ln>
          </c:spPr>
          <c:invertIfNegative val="0"/>
          <c:cat>
            <c:numRef>
              <c:f>test!$N$7:$N$12</c:f>
              <c:numCache>
                <c:formatCode>[$-40C]General</c:formatCode>
                <c:ptCount val="6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</c:numCache>
            </c:numRef>
          </c:cat>
          <c:val>
            <c:numRef>
              <c:f>test!$O$11:$X$11</c:f>
              <c:numCache>
                <c:formatCode>[$-40C]0.00</c:formatCode>
                <c:ptCount val="10"/>
                <c:pt idx="0">
                  <c:v>29.411764705882351</c:v>
                </c:pt>
                <c:pt idx="1">
                  <c:v>32.352941176470587</c:v>
                </c:pt>
                <c:pt idx="2">
                  <c:v>35.294117647058826</c:v>
                </c:pt>
                <c:pt idx="3">
                  <c:v>38.235294117647058</c:v>
                </c:pt>
                <c:pt idx="4">
                  <c:v>41.176470588235297</c:v>
                </c:pt>
                <c:pt idx="5">
                  <c:v>47.058823529411768</c:v>
                </c:pt>
                <c:pt idx="6">
                  <c:v>50</c:v>
                </c:pt>
                <c:pt idx="7">
                  <c:v>50.95</c:v>
                </c:pt>
                <c:pt idx="8">
                  <c:v>50.95</c:v>
                </c:pt>
                <c:pt idx="9">
                  <c:v>50.95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43-4E5D-86B3-83488078CED3}"/>
            </c:ext>
          </c:extLst>
        </c:ser>
        <c:ser>
          <c:idx val="5"/>
          <c:order val="5"/>
          <c:tx>
            <c:strRef>
              <c:f>test!$T$4</c:f>
              <c:strCache>
                <c:ptCount val="1"/>
                <c:pt idx="0">
                  <c:v>800</c:v>
                </c:pt>
              </c:strCache>
            </c:strRef>
          </c:tx>
          <c:spPr>
            <a:solidFill>
              <a:srgbClr val="C2C2C2"/>
            </a:solidFill>
            <a:ln>
              <a:noFill/>
            </a:ln>
          </c:spPr>
          <c:invertIfNegative val="0"/>
          <c:cat>
            <c:numRef>
              <c:f>test!$N$7:$N$12</c:f>
              <c:numCache>
                <c:formatCode>[$-40C]General</c:formatCode>
                <c:ptCount val="6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</c:numCache>
            </c:numRef>
          </c:cat>
          <c:val>
            <c:numRef>
              <c:f>test!$O$12:$X$12</c:f>
              <c:numCache>
                <c:formatCode>[$-40C]0.00</c:formatCode>
                <c:ptCount val="10"/>
                <c:pt idx="0">
                  <c:v>29.411764705882351</c:v>
                </c:pt>
                <c:pt idx="1">
                  <c:v>32.352941176470587</c:v>
                </c:pt>
                <c:pt idx="2">
                  <c:v>35.294117647058826</c:v>
                </c:pt>
                <c:pt idx="3">
                  <c:v>38.235294117647058</c:v>
                </c:pt>
                <c:pt idx="4">
                  <c:v>41.176470588235297</c:v>
                </c:pt>
                <c:pt idx="5">
                  <c:v>47.058823529411768</c:v>
                </c:pt>
                <c:pt idx="6">
                  <c:v>50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43-4E5D-86B3-83488078CED3}"/>
            </c:ext>
          </c:extLst>
        </c:ser>
        <c:ser>
          <c:idx val="6"/>
          <c:order val="6"/>
          <c:tx>
            <c:strRef>
              <c:f>test!$U$4</c:f>
              <c:strCache>
                <c:ptCount val="1"/>
                <c:pt idx="0">
                  <c:v>850</c:v>
                </c:pt>
              </c:strCache>
            </c:strRef>
          </c:tx>
          <c:spPr>
            <a:solidFill>
              <a:srgbClr val="FAFAFA"/>
            </a:solidFill>
            <a:ln>
              <a:noFill/>
            </a:ln>
          </c:spPr>
          <c:invertIfNegative val="0"/>
          <c:cat>
            <c:numRef>
              <c:f>test!$N$7:$N$12</c:f>
              <c:numCache>
                <c:formatCode>[$-40C]General</c:formatCode>
                <c:ptCount val="6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</c:numCache>
            </c:numRef>
          </c:cat>
          <c:val>
            <c:numRef>
              <c:f>test!$O$17:$X$17</c:f>
              <c:numCache>
                <c:formatCode>[$-40C]0.00</c:formatCode>
                <c:ptCount val="10"/>
                <c:pt idx="0">
                  <c:v>29.411764705882351</c:v>
                </c:pt>
                <c:pt idx="1">
                  <c:v>32.352941176470587</c:v>
                </c:pt>
                <c:pt idx="2">
                  <c:v>35.294117647058826</c:v>
                </c:pt>
                <c:pt idx="3">
                  <c:v>38.235294117647058</c:v>
                </c:pt>
                <c:pt idx="4">
                  <c:v>41.176470588235297</c:v>
                </c:pt>
                <c:pt idx="5">
                  <c:v>47.058823529411768</c:v>
                </c:pt>
                <c:pt idx="6">
                  <c:v>50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43-4E5D-86B3-83488078CED3}"/>
            </c:ext>
          </c:extLst>
        </c:ser>
        <c:ser>
          <c:idx val="7"/>
          <c:order val="7"/>
          <c:tx>
            <c:strRef>
              <c:f>test!$V$4</c:f>
              <c:strCache>
                <c:ptCount val="1"/>
                <c:pt idx="0">
                  <c:v>950</c:v>
                </c:pt>
              </c:strCache>
            </c:strRef>
          </c:tx>
          <c:spPr>
            <a:solidFill>
              <a:srgbClr val="C8C8C8"/>
            </a:solidFill>
            <a:ln>
              <a:noFill/>
            </a:ln>
          </c:spPr>
          <c:invertIfNegative val="0"/>
          <c:cat>
            <c:numRef>
              <c:f>test!$N$7:$N$12</c:f>
              <c:numCache>
                <c:formatCode>[$-40C]General</c:formatCode>
                <c:ptCount val="6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</c:numCache>
            </c:numRef>
          </c:cat>
          <c:val>
            <c:numRef>
              <c:f>test!$O$18:$X$18</c:f>
              <c:numCache>
                <c:formatCode>[$-40C]0.00</c:formatCode>
                <c:ptCount val="10"/>
                <c:pt idx="0">
                  <c:v>29.411764705882351</c:v>
                </c:pt>
                <c:pt idx="1">
                  <c:v>32.352941176470587</c:v>
                </c:pt>
                <c:pt idx="2">
                  <c:v>35.294117647058826</c:v>
                </c:pt>
                <c:pt idx="3">
                  <c:v>38.235294117647058</c:v>
                </c:pt>
                <c:pt idx="4">
                  <c:v>41.176470588235297</c:v>
                </c:pt>
                <c:pt idx="5">
                  <c:v>47.058823529411768</c:v>
                </c:pt>
                <c:pt idx="6">
                  <c:v>50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43-4E5D-86B3-83488078CED3}"/>
            </c:ext>
          </c:extLst>
        </c:ser>
        <c:ser>
          <c:idx val="8"/>
          <c:order val="8"/>
          <c:tx>
            <c:strRef>
              <c:f>test!$W$4</c:f>
              <c:strCache>
                <c:ptCount val="1"/>
                <c:pt idx="0">
                  <c:v>1075</c:v>
                </c:pt>
              </c:strCache>
            </c:strRef>
          </c:tx>
          <c:spPr>
            <a:solidFill>
              <a:srgbClr val="ABABAB"/>
            </a:solidFill>
            <a:ln>
              <a:noFill/>
            </a:ln>
          </c:spPr>
          <c:invertIfNegative val="0"/>
          <c:cat>
            <c:numRef>
              <c:f>test!$N$7:$N$12</c:f>
              <c:numCache>
                <c:formatCode>[$-40C]General</c:formatCode>
                <c:ptCount val="6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</c:numCache>
            </c:numRef>
          </c:cat>
          <c:val>
            <c:numRef>
              <c:f>test!$O$19:$X$19</c:f>
              <c:numCache>
                <c:formatCode>[$-40C]0.00</c:formatCode>
                <c:ptCount val="10"/>
                <c:pt idx="0">
                  <c:v>28.571428571428573</c:v>
                </c:pt>
                <c:pt idx="1">
                  <c:v>31.428571428571427</c:v>
                </c:pt>
                <c:pt idx="2">
                  <c:v>34.285714285714285</c:v>
                </c:pt>
                <c:pt idx="3">
                  <c:v>37.142857142857146</c:v>
                </c:pt>
                <c:pt idx="4">
                  <c:v>40</c:v>
                </c:pt>
                <c:pt idx="5">
                  <c:v>45.714285714285715</c:v>
                </c:pt>
                <c:pt idx="6">
                  <c:v>46.83</c:v>
                </c:pt>
                <c:pt idx="7">
                  <c:v>46.83</c:v>
                </c:pt>
                <c:pt idx="8">
                  <c:v>46.83</c:v>
                </c:pt>
                <c:pt idx="9">
                  <c:v>46.83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43-4E5D-86B3-83488078CED3}"/>
            </c:ext>
          </c:extLst>
        </c:ser>
        <c:ser>
          <c:idx val="9"/>
          <c:order val="9"/>
          <c:tx>
            <c:strRef>
              <c:f>test!$X$4</c:f>
              <c:strCache>
                <c:ptCount val="1"/>
                <c:pt idx="0">
                  <c:v>1110</c:v>
                </c:pt>
              </c:strCache>
            </c:strRef>
          </c:tx>
          <c:spPr>
            <a:solidFill>
              <a:srgbClr val="F1F1F1"/>
            </a:solidFill>
            <a:ln>
              <a:noFill/>
            </a:ln>
          </c:spPr>
          <c:invertIfNegative val="0"/>
          <c:cat>
            <c:numRef>
              <c:f>test!$N$7:$N$12</c:f>
              <c:numCache>
                <c:formatCode>[$-40C]General</c:formatCode>
                <c:ptCount val="6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</c:numCache>
            </c:numRef>
          </c:cat>
          <c:val>
            <c:numRef>
              <c:f>test!$O$20:$X$20</c:f>
              <c:numCache>
                <c:formatCode>[$-40C]0.00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43-4E5D-86B3-83488078C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0921551"/>
        <c:axId val="1452258095"/>
        <c:axId val="1278925391"/>
      </c:bar3DChart>
      <c:valAx>
        <c:axId val="1452258095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>
                    <a:solidFill>
                      <a:srgbClr val="FFFFFF"/>
                    </a:solidFill>
                    <a:latin typeface="Calibri"/>
                  </a:defRPr>
                </a:pPr>
                <a:r>
                  <a:rPr lang="fr-FR"/>
                  <a:t>IQ</a:t>
                </a:r>
              </a:p>
            </c:rich>
          </c:tx>
          <c:overlay val="0"/>
        </c:title>
        <c:numFmt formatCode="[$-40C]0.00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FFFFFF"/>
                </a:solidFill>
                <a:latin typeface="Calibri"/>
              </a:defRPr>
            </a:pPr>
            <a:endParaRPr lang="fr-FR"/>
          </a:p>
        </c:txPr>
        <c:crossAx val="1280921551"/>
        <c:crossesAt val="0"/>
        <c:crossBetween val="between"/>
      </c:valAx>
      <c:catAx>
        <c:axId val="12809215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>
                    <a:solidFill>
                      <a:srgbClr val="FFFFFF"/>
                    </a:solidFill>
                    <a:latin typeface="Calibri"/>
                  </a:defRPr>
                </a:pPr>
                <a:r>
                  <a:rPr lang="fr-FR"/>
                  <a:t>Tr/Min</a:t>
                </a:r>
              </a:p>
            </c:rich>
          </c:tx>
          <c:overlay val="0"/>
        </c:title>
        <c:numFmt formatCode="[$-40C]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FFFFFF"/>
                </a:solidFill>
                <a:latin typeface="Calibri"/>
              </a:defRPr>
            </a:pPr>
            <a:endParaRPr lang="fr-FR"/>
          </a:p>
        </c:txPr>
        <c:crossAx val="1452258095"/>
        <c:crossesAt val="0"/>
        <c:auto val="1"/>
        <c:lblAlgn val="ctr"/>
        <c:lblOffset val="100"/>
        <c:noMultiLvlLbl val="0"/>
      </c:catAx>
      <c:serAx>
        <c:axId val="1278925391"/>
        <c:scaling>
          <c:orientation val="minMax"/>
        </c:scaling>
        <c:delete val="0"/>
        <c:axPos val="b"/>
        <c:numFmt formatCode="[$-100040C]0\.00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FFFFFF"/>
                </a:solidFill>
                <a:latin typeface="Calibri"/>
              </a:defRPr>
            </a:pPr>
            <a:endParaRPr lang="fr-FR"/>
          </a:p>
        </c:txPr>
        <c:crossAx val="1452258095"/>
        <c:crosses val="autoZero"/>
      </c:serAx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>
              <a:solidFill>
                <a:srgbClr val="FFFFFF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000000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93600</xdr:colOff>
      <xdr:row>9</xdr:row>
      <xdr:rowOff>10080</xdr:rowOff>
    </xdr:from>
    <xdr:ext cx="444599" cy="562320"/>
    <xdr:sp macro="" textlink="">
      <xdr:nvSpPr>
        <xdr:cNvPr id="2" name="Flèche droite 1">
          <a:extLst>
            <a:ext uri="{FF2B5EF4-FFF2-40B4-BE49-F238E27FC236}">
              <a16:creationId xmlns:a16="http://schemas.microsoft.com/office/drawing/2014/main" id="{55C75C62-E77B-4BC1-A8FA-05CCD1B921A1}"/>
            </a:ext>
          </a:extLst>
        </xdr:cNvPr>
        <xdr:cNvSpPr/>
      </xdr:nvSpPr>
      <xdr:spPr>
        <a:xfrm>
          <a:off x="9037575" y="3353355"/>
          <a:ext cx="444599" cy="562320"/>
        </a:xfrm>
        <a:custGeom>
          <a:avLst>
            <a:gd name="f0" fmla="val 162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0 f7 1"/>
            <a:gd name="f17" fmla="+- 21600 0 f12"/>
            <a:gd name="f18" fmla="*/ f13 f8 1"/>
            <a:gd name="f19" fmla="*/ f11 f8 1"/>
            <a:gd name="f20" fmla="*/ f17 f11 1"/>
            <a:gd name="f21" fmla="*/ f20 1 10800"/>
            <a:gd name="f22" fmla="+- f12 f21 0"/>
            <a:gd name="f23" fmla="*/ f22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6" t="f19" r="f23" b="f18"/>
          <a:pathLst>
            <a:path w="21600" h="21600">
              <a:moveTo>
                <a:pt x="f4" y="f11"/>
              </a:moveTo>
              <a:lnTo>
                <a:pt x="f12" y="f11"/>
              </a:lnTo>
              <a:lnTo>
                <a:pt x="f12" y="f4"/>
              </a:lnTo>
              <a:lnTo>
                <a:pt x="f5" y="f6"/>
              </a:lnTo>
              <a:lnTo>
                <a:pt x="f12" y="f5"/>
              </a:lnTo>
              <a:lnTo>
                <a:pt x="f12" y="f13"/>
              </a:lnTo>
              <a:lnTo>
                <a:pt x="f4" y="f13"/>
              </a:lnTo>
              <a:close/>
            </a:path>
          </a:pathLst>
        </a:custGeom>
        <a:solidFill>
          <a:srgbClr val="4F81BD"/>
        </a:solidFill>
        <a:ln w="25560">
          <a:solidFill>
            <a:srgbClr val="3A5F8B"/>
          </a:solidFill>
          <a:prstDash val="solid"/>
        </a:ln>
      </xdr:spPr>
      <xdr:txBody>
        <a:bodyPr vert="horz" wrap="square" lIns="90000" tIns="45000" rIns="90000" bIns="45000" anchor="ctr" compatLnSpc="0">
          <a:noAutofit/>
        </a:bodyPr>
        <a:lstStyle/>
        <a:p>
          <a:pPr lvl="0" rtl="0" hangingPunct="0">
            <a:buNone/>
            <a:tabLst/>
            <a:defRPr sz="1800"/>
          </a:pPr>
          <a:endParaRPr lang="fr-FR" sz="1800" kern="1200">
            <a:latin typeface="Times New Roman" pitchFamily="18"/>
          </a:endParaRPr>
        </a:p>
      </xdr:txBody>
    </xdr:sp>
    <xdr:clientData/>
  </xdr:oneCellAnchor>
  <xdr:oneCellAnchor>
    <xdr:from>
      <xdr:col>17</xdr:col>
      <xdr:colOff>227160</xdr:colOff>
      <xdr:row>19</xdr:row>
      <xdr:rowOff>57600</xdr:rowOff>
    </xdr:from>
    <xdr:ext cx="484200" cy="447479"/>
    <xdr:sp macro="" textlink="">
      <xdr:nvSpPr>
        <xdr:cNvPr id="3" name="Flèche vers le bas 2">
          <a:extLst>
            <a:ext uri="{FF2B5EF4-FFF2-40B4-BE49-F238E27FC236}">
              <a16:creationId xmlns:a16="http://schemas.microsoft.com/office/drawing/2014/main" id="{E780E6EE-6590-4918-A5A8-E918A5F1F671}"/>
            </a:ext>
          </a:extLst>
        </xdr:cNvPr>
        <xdr:cNvSpPr/>
      </xdr:nvSpPr>
      <xdr:spPr>
        <a:xfrm>
          <a:off x="13552635" y="6077400"/>
          <a:ext cx="484200" cy="447479"/>
        </a:xfrm>
        <a:custGeom>
          <a:avLst>
            <a:gd name="f0" fmla="val 162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1 10800"/>
            <a:gd name="f10" fmla="pin 0 f0 21600"/>
            <a:gd name="f11" fmla="val f9"/>
            <a:gd name="f12" fmla="val f10"/>
            <a:gd name="f13" fmla="+- 21600 0 f9"/>
            <a:gd name="f14" fmla="*/ f9 f7 1"/>
            <a:gd name="f15" fmla="*/ f10 f8 1"/>
            <a:gd name="f16" fmla="*/ 0 f8 1"/>
            <a:gd name="f17" fmla="+- 21600 0 f12"/>
            <a:gd name="f18" fmla="*/ f11 f7 1"/>
            <a:gd name="f19" fmla="*/ f13 f7 1"/>
            <a:gd name="f20" fmla="*/ f17 f11 1"/>
            <a:gd name="f21" fmla="*/ f20 1 10800"/>
            <a:gd name="f22" fmla="+- f12 f21 0"/>
            <a:gd name="f23" fmla="*/ f22 f8 1"/>
          </a:gdLst>
          <a:ahLst>
            <a:ahXY gdRefX="f1" minX="f4" maxX="f6" gdRefY="f0" minY="f4" maxY="f5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8" t="f16" r="f19" b="f23"/>
          <a:pathLst>
            <a:path w="21600" h="21600">
              <a:moveTo>
                <a:pt x="f11" y="f4"/>
              </a:moveTo>
              <a:lnTo>
                <a:pt x="f11" y="f12"/>
              </a:lnTo>
              <a:lnTo>
                <a:pt x="f4" y="f12"/>
              </a:lnTo>
              <a:lnTo>
                <a:pt x="f6" y="f5"/>
              </a:lnTo>
              <a:lnTo>
                <a:pt x="f5" y="f12"/>
              </a:lnTo>
              <a:lnTo>
                <a:pt x="f13" y="f12"/>
              </a:lnTo>
              <a:lnTo>
                <a:pt x="f13" y="f4"/>
              </a:lnTo>
              <a:close/>
            </a:path>
          </a:pathLst>
        </a:custGeom>
        <a:solidFill>
          <a:srgbClr val="4F81BD"/>
        </a:solidFill>
        <a:ln w="25560">
          <a:solidFill>
            <a:srgbClr val="3A5F8B"/>
          </a:solidFill>
          <a:prstDash val="solid"/>
        </a:ln>
      </xdr:spPr>
      <xdr:txBody>
        <a:bodyPr vert="horz" wrap="square" lIns="90000" tIns="45000" rIns="90000" bIns="45000" anchor="ctr" compatLnSpc="0">
          <a:noAutofit/>
        </a:bodyPr>
        <a:lstStyle/>
        <a:p>
          <a:pPr lvl="0" rtl="0" hangingPunct="0">
            <a:buNone/>
            <a:tabLst/>
          </a:pPr>
          <a:endParaRPr lang="fr-FR" sz="1200" kern="1200">
            <a:latin typeface="Times New Roman" pitchFamily="18"/>
          </a:endParaRPr>
        </a:p>
      </xdr:txBody>
    </xdr:sp>
    <xdr:clientData/>
  </xdr:oneCellAnchor>
  <xdr:oneCellAnchor>
    <xdr:from>
      <xdr:col>11</xdr:col>
      <xdr:colOff>93600</xdr:colOff>
      <xdr:row>28</xdr:row>
      <xdr:rowOff>10440</xdr:rowOff>
    </xdr:from>
    <xdr:ext cx="437760" cy="562320"/>
    <xdr:sp macro="" textlink="">
      <xdr:nvSpPr>
        <xdr:cNvPr id="4" name="Flèche gauche 3">
          <a:extLst>
            <a:ext uri="{FF2B5EF4-FFF2-40B4-BE49-F238E27FC236}">
              <a16:creationId xmlns:a16="http://schemas.microsoft.com/office/drawing/2014/main" id="{24878C80-C83D-45BE-B519-D60BFFC53A2D}"/>
            </a:ext>
          </a:extLst>
        </xdr:cNvPr>
        <xdr:cNvSpPr/>
      </xdr:nvSpPr>
      <xdr:spPr>
        <a:xfrm>
          <a:off x="9037575" y="9021090"/>
          <a:ext cx="437760" cy="562320"/>
        </a:xfrm>
        <a:custGeom>
          <a:avLst>
            <a:gd name="f0" fmla="val 54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21600 f7 1"/>
            <a:gd name="f17" fmla="*/ f12 f11 1"/>
            <a:gd name="f18" fmla="*/ f13 f8 1"/>
            <a:gd name="f19" fmla="*/ f11 f8 1"/>
            <a:gd name="f20" fmla="*/ f17 1 10800"/>
            <a:gd name="f21" fmla="+- f12 0 f20"/>
            <a:gd name="f22" fmla="*/ f21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2" t="f19" r="f16" b="f18"/>
          <a:pathLst>
            <a:path w="21600" h="21600">
              <a:moveTo>
                <a:pt x="f5" y="f11"/>
              </a:moveTo>
              <a:lnTo>
                <a:pt x="f12" y="f11"/>
              </a:lnTo>
              <a:lnTo>
                <a:pt x="f12" y="f4"/>
              </a:lnTo>
              <a:lnTo>
                <a:pt x="f4" y="f6"/>
              </a:lnTo>
              <a:lnTo>
                <a:pt x="f12" y="f5"/>
              </a:lnTo>
              <a:lnTo>
                <a:pt x="f12" y="f13"/>
              </a:lnTo>
              <a:lnTo>
                <a:pt x="f5" y="f13"/>
              </a:lnTo>
              <a:close/>
            </a:path>
          </a:pathLst>
        </a:custGeom>
        <a:solidFill>
          <a:srgbClr val="4F81BD"/>
        </a:solidFill>
        <a:ln w="25560">
          <a:solidFill>
            <a:srgbClr val="3A5F8B"/>
          </a:solidFill>
          <a:prstDash val="solid"/>
        </a:ln>
      </xdr:spPr>
      <xdr:txBody>
        <a:bodyPr vert="horz" wrap="square" lIns="90000" tIns="45000" rIns="90000" bIns="45000" anchor="ctr" compatLnSpc="0">
          <a:noAutofit/>
        </a:bodyPr>
        <a:lstStyle/>
        <a:p>
          <a:pPr lvl="0" rtl="0" hangingPunct="0">
            <a:buNone/>
            <a:tabLst/>
            <a:defRPr sz="1800"/>
          </a:pPr>
          <a:endParaRPr lang="fr-FR" sz="1800" kern="1200">
            <a:latin typeface="Times New Roman" pitchFamily="18"/>
          </a:endParaRPr>
        </a:p>
      </xdr:txBody>
    </xdr:sp>
    <xdr:clientData/>
  </xdr:oneCellAnchor>
  <xdr:oneCellAnchor>
    <xdr:from>
      <xdr:col>0</xdr:col>
      <xdr:colOff>503280</xdr:colOff>
      <xdr:row>45</xdr:row>
      <xdr:rowOff>153000</xdr:rowOff>
    </xdr:from>
    <xdr:ext cx="9858600" cy="6379200"/>
    <xdr:graphicFrame macro="">
      <xdr:nvGraphicFramePr>
        <xdr:cNvPr id="5" name="Graphique 5">
          <a:extLst>
            <a:ext uri="{FF2B5EF4-FFF2-40B4-BE49-F238E27FC236}">
              <a16:creationId xmlns:a16="http://schemas.microsoft.com/office/drawing/2014/main" id="{CD62DB05-2532-4590-A495-50240396B2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12</xdr:col>
      <xdr:colOff>65595</xdr:colOff>
      <xdr:row>183</xdr:row>
      <xdr:rowOff>162001</xdr:rowOff>
    </xdr:from>
    <xdr:ext cx="947519" cy="19330200"/>
    <xdr:sp macro="" textlink="">
      <xdr:nvSpPr>
        <xdr:cNvPr id="6" name="Flèche à trois pointes 6">
          <a:extLst>
            <a:ext uri="{FF2B5EF4-FFF2-40B4-BE49-F238E27FC236}">
              <a16:creationId xmlns:a16="http://schemas.microsoft.com/office/drawing/2014/main" id="{E4FC63F7-1FBA-49E8-A5A9-F5787EBEA16A}"/>
            </a:ext>
          </a:extLst>
        </xdr:cNvPr>
        <xdr:cNvSpPr/>
      </xdr:nvSpPr>
      <xdr:spPr>
        <a:xfrm rot="5400000">
          <a:off x="437355" y="45634066"/>
          <a:ext cx="19330200" cy="947519"/>
        </a:xfrm>
        <a:custGeom>
          <a:avLst>
            <a:gd name="f0" fmla="val 18515"/>
            <a:gd name="f1" fmla="val 23880"/>
            <a:gd name="f2" fmla="val 26120"/>
          </a:avLst>
          <a:gdLst>
            <a:gd name="f3" fmla="val w"/>
            <a:gd name="f4" fmla="val h"/>
            <a:gd name="f5" fmla="val 0"/>
            <a:gd name="f6" fmla="val 21600"/>
            <a:gd name="f7" fmla="val 10800"/>
            <a:gd name="f8" fmla="val -2147483647"/>
            <a:gd name="f9" fmla="val 2147483647"/>
            <a:gd name="f10" fmla="*/ f3 1 21600"/>
            <a:gd name="f11" fmla="*/ f4 1 21600"/>
            <a:gd name="f12" fmla="pin f5 f1 10800"/>
            <a:gd name="f13" fmla="pin 0 f2 f6"/>
            <a:gd name="f14" fmla="val f12"/>
            <a:gd name="f15" fmla="+- 21600 0 f12"/>
            <a:gd name="f16" fmla="pin f13 f0 f12"/>
            <a:gd name="f17" fmla="*/ f12 f10 1"/>
            <a:gd name="f18" fmla="*/ f13 f11 1"/>
            <a:gd name="f19" fmla="*/ f5 f11 1"/>
            <a:gd name="f20" fmla="*/ 0 f10 1"/>
            <a:gd name="f21" fmla="*/ 21600 f10 1"/>
            <a:gd name="f22" fmla="*/ 21600 f11 1"/>
            <a:gd name="f23" fmla="*/ 0 f11 1"/>
            <a:gd name="f24" fmla="val f16"/>
            <a:gd name="f25" fmla="+- 21600 0 f16"/>
            <a:gd name="f26" fmla="*/ f16 f10 1"/>
            <a:gd name="f27" fmla="*/ f25 f13 1"/>
            <a:gd name="f28" fmla="*/ f27 1 21600"/>
            <a:gd name="f29" fmla="+- 21600 0 f28"/>
          </a:gdLst>
          <a:ahLst>
            <a:ahXY gdRefX="f1" minX="f5" maxX="f7" gdRefY="f2" minY="f5" maxY="f6">
              <a:pos x="f17" y="f18"/>
            </a:ahXY>
            <a:ahXY gdRefX="f0" minX="f13" maxX="f12">
              <a:pos x="f26" y="f19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0" t="f23" r="f21" b="f22"/>
          <a:pathLst>
            <a:path w="21600" h="21600">
              <a:moveTo>
                <a:pt x="f7" y="f5"/>
              </a:moveTo>
              <a:lnTo>
                <a:pt x="f25" y="f28"/>
              </a:lnTo>
              <a:lnTo>
                <a:pt x="f15" y="f28"/>
              </a:lnTo>
              <a:lnTo>
                <a:pt x="f15" y="f14"/>
              </a:lnTo>
              <a:lnTo>
                <a:pt x="f29" y="f14"/>
              </a:lnTo>
              <a:lnTo>
                <a:pt x="f29" y="f24"/>
              </a:lnTo>
              <a:lnTo>
                <a:pt x="f6" y="f7"/>
              </a:lnTo>
              <a:lnTo>
                <a:pt x="f29" y="f25"/>
              </a:lnTo>
              <a:lnTo>
                <a:pt x="f29" y="f15"/>
              </a:lnTo>
              <a:lnTo>
                <a:pt x="f28" y="f15"/>
              </a:lnTo>
              <a:lnTo>
                <a:pt x="f28" y="f25"/>
              </a:lnTo>
              <a:lnTo>
                <a:pt x="f5" y="f7"/>
              </a:lnTo>
              <a:lnTo>
                <a:pt x="f28" y="f24"/>
              </a:lnTo>
              <a:lnTo>
                <a:pt x="f28" y="f14"/>
              </a:lnTo>
              <a:lnTo>
                <a:pt x="f14" y="f14"/>
              </a:lnTo>
              <a:lnTo>
                <a:pt x="f14" y="f28"/>
              </a:lnTo>
              <a:lnTo>
                <a:pt x="f24" y="f28"/>
              </a:lnTo>
              <a:close/>
            </a:path>
          </a:pathLst>
        </a:custGeom>
        <a:solidFill>
          <a:srgbClr val="4F81BD"/>
        </a:solidFill>
        <a:ln w="25560">
          <a:solidFill>
            <a:srgbClr val="3A5F8B"/>
          </a:solidFill>
          <a:prstDash val="solid"/>
        </a:ln>
      </xdr:spPr>
      <xdr:txBody>
        <a:bodyPr vert="horz" wrap="square" lIns="90000" tIns="45000" rIns="90000" bIns="45000" anchor="ctr" compatLnSpc="0">
          <a:noAutofit/>
        </a:bodyPr>
        <a:lstStyle/>
        <a:p>
          <a:pPr lvl="0" rtl="0" hangingPunct="0">
            <a:buNone/>
            <a:tabLst/>
            <a:defRPr sz="1800"/>
          </a:pPr>
          <a:endParaRPr lang="fr-FR" sz="1800" kern="1200">
            <a:latin typeface="Times New Roman" pitchFamily="1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84240</xdr:colOff>
      <xdr:row>10</xdr:row>
      <xdr:rowOff>5760</xdr:rowOff>
    </xdr:from>
    <xdr:ext cx="397080" cy="366839"/>
    <xdr:sp macro="" textlink="">
      <xdr:nvSpPr>
        <xdr:cNvPr id="3" name="Flèche droite 1">
          <a:extLst>
            <a:ext uri="{FF2B5EF4-FFF2-40B4-BE49-F238E27FC236}">
              <a16:creationId xmlns:a16="http://schemas.microsoft.com/office/drawing/2014/main" id="{0D4FC032-AB85-48C2-9839-7EC613D3EF8A}"/>
            </a:ext>
          </a:extLst>
        </xdr:cNvPr>
        <xdr:cNvSpPr/>
      </xdr:nvSpPr>
      <xdr:spPr>
        <a:xfrm>
          <a:off x="6599340" y="2577510"/>
          <a:ext cx="397080" cy="366839"/>
        </a:xfrm>
        <a:custGeom>
          <a:avLst>
            <a:gd name="f0" fmla="val 162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0 f7 1"/>
            <a:gd name="f17" fmla="+- 21600 0 f12"/>
            <a:gd name="f18" fmla="*/ f13 f8 1"/>
            <a:gd name="f19" fmla="*/ f11 f8 1"/>
            <a:gd name="f20" fmla="*/ f17 f11 1"/>
            <a:gd name="f21" fmla="*/ f20 1 10800"/>
            <a:gd name="f22" fmla="+- f12 f21 0"/>
            <a:gd name="f23" fmla="*/ f22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6" t="f19" r="f23" b="f18"/>
          <a:pathLst>
            <a:path w="21600" h="21600">
              <a:moveTo>
                <a:pt x="f4" y="f11"/>
              </a:moveTo>
              <a:lnTo>
                <a:pt x="f12" y="f11"/>
              </a:lnTo>
              <a:lnTo>
                <a:pt x="f12" y="f4"/>
              </a:lnTo>
              <a:lnTo>
                <a:pt x="f5" y="f6"/>
              </a:lnTo>
              <a:lnTo>
                <a:pt x="f12" y="f5"/>
              </a:lnTo>
              <a:lnTo>
                <a:pt x="f12" y="f13"/>
              </a:lnTo>
              <a:lnTo>
                <a:pt x="f4" y="f13"/>
              </a:lnTo>
              <a:close/>
            </a:path>
          </a:pathLst>
        </a:custGeom>
        <a:solidFill>
          <a:srgbClr val="4F81BD"/>
        </a:solidFill>
        <a:ln w="25560">
          <a:solidFill>
            <a:srgbClr val="3A5F8B"/>
          </a:solidFill>
          <a:prstDash val="solid"/>
        </a:ln>
      </xdr:spPr>
      <xdr:txBody>
        <a:bodyPr vert="horz" wrap="square" lIns="90000" tIns="45000" rIns="90000" bIns="45000" anchor="ctr" compatLnSpc="0">
          <a:noAutofit/>
        </a:bodyPr>
        <a:lstStyle/>
        <a:p>
          <a:pPr lvl="0" rtl="0" hangingPunct="0">
            <a:buNone/>
            <a:tabLst/>
            <a:defRPr sz="1800"/>
          </a:pPr>
          <a:endParaRPr lang="fr-FR" sz="1800" kern="1200">
            <a:latin typeface="Times New Roman" pitchFamily="18"/>
          </a:endParaRPr>
        </a:p>
      </xdr:txBody>
    </xdr:sp>
    <xdr:clientData/>
  </xdr:oneCellAnchor>
  <xdr:oneCellAnchor>
    <xdr:from>
      <xdr:col>24</xdr:col>
      <xdr:colOff>236880</xdr:colOff>
      <xdr:row>10</xdr:row>
      <xdr:rowOff>15120</xdr:rowOff>
    </xdr:from>
    <xdr:ext cx="399600" cy="366839"/>
    <xdr:sp macro="" textlink="">
      <xdr:nvSpPr>
        <xdr:cNvPr id="4" name="Flèche droite 2">
          <a:extLst>
            <a:ext uri="{FF2B5EF4-FFF2-40B4-BE49-F238E27FC236}">
              <a16:creationId xmlns:a16="http://schemas.microsoft.com/office/drawing/2014/main" id="{9FBDCA2E-0985-4D77-B68C-5394F518F725}"/>
            </a:ext>
          </a:extLst>
        </xdr:cNvPr>
        <xdr:cNvSpPr/>
      </xdr:nvSpPr>
      <xdr:spPr>
        <a:xfrm>
          <a:off x="13267080" y="2586870"/>
          <a:ext cx="399600" cy="366839"/>
        </a:xfrm>
        <a:custGeom>
          <a:avLst>
            <a:gd name="f0" fmla="val 162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0 f7 1"/>
            <a:gd name="f17" fmla="+- 21600 0 f12"/>
            <a:gd name="f18" fmla="*/ f13 f8 1"/>
            <a:gd name="f19" fmla="*/ f11 f8 1"/>
            <a:gd name="f20" fmla="*/ f17 f11 1"/>
            <a:gd name="f21" fmla="*/ f20 1 10800"/>
            <a:gd name="f22" fmla="+- f12 f21 0"/>
            <a:gd name="f23" fmla="*/ f22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6" t="f19" r="f23" b="f18"/>
          <a:pathLst>
            <a:path w="21600" h="21600">
              <a:moveTo>
                <a:pt x="f4" y="f11"/>
              </a:moveTo>
              <a:lnTo>
                <a:pt x="f12" y="f11"/>
              </a:lnTo>
              <a:lnTo>
                <a:pt x="f12" y="f4"/>
              </a:lnTo>
              <a:lnTo>
                <a:pt x="f5" y="f6"/>
              </a:lnTo>
              <a:lnTo>
                <a:pt x="f12" y="f5"/>
              </a:lnTo>
              <a:lnTo>
                <a:pt x="f12" y="f13"/>
              </a:lnTo>
              <a:lnTo>
                <a:pt x="f4" y="f13"/>
              </a:lnTo>
              <a:close/>
            </a:path>
          </a:pathLst>
        </a:custGeom>
        <a:solidFill>
          <a:srgbClr val="4F81BD"/>
        </a:solidFill>
        <a:ln w="25560">
          <a:solidFill>
            <a:srgbClr val="3A5F8B"/>
          </a:solidFill>
          <a:prstDash val="solid"/>
        </a:ln>
      </xdr:spPr>
      <xdr:txBody>
        <a:bodyPr vert="horz" wrap="square" lIns="90000" tIns="45000" rIns="90000" bIns="45000" anchor="ctr" compatLnSpc="0">
          <a:noAutofit/>
        </a:bodyPr>
        <a:lstStyle/>
        <a:p>
          <a:pPr lvl="0" rtl="0" hangingPunct="0">
            <a:buNone/>
            <a:tabLst/>
            <a:defRPr sz="1800"/>
          </a:pPr>
          <a:endParaRPr lang="fr-FR" sz="1800" kern="1200">
            <a:latin typeface="Times New Roman" pitchFamily="18"/>
          </a:endParaRPr>
        </a:p>
      </xdr:txBody>
    </xdr:sp>
    <xdr:clientData/>
  </xdr:oneCellAnchor>
  <xdr:oneCellAnchor>
    <xdr:from>
      <xdr:col>16</xdr:col>
      <xdr:colOff>151200</xdr:colOff>
      <xdr:row>20</xdr:row>
      <xdr:rowOff>158760</xdr:rowOff>
    </xdr:from>
    <xdr:ext cx="484200" cy="447120"/>
    <xdr:sp macro="" textlink="">
      <xdr:nvSpPr>
        <xdr:cNvPr id="6" name="Flèche vers le haut 3">
          <a:extLst>
            <a:ext uri="{FF2B5EF4-FFF2-40B4-BE49-F238E27FC236}">
              <a16:creationId xmlns:a16="http://schemas.microsoft.com/office/drawing/2014/main" id="{F4C7C0B2-122B-47CA-9721-8736285BF74A}"/>
            </a:ext>
          </a:extLst>
        </xdr:cNvPr>
        <xdr:cNvSpPr/>
      </xdr:nvSpPr>
      <xdr:spPr>
        <a:xfrm>
          <a:off x="8838000" y="5397510"/>
          <a:ext cx="484200" cy="447120"/>
        </a:xfrm>
        <a:custGeom>
          <a:avLst>
            <a:gd name="f0" fmla="val 54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1 10800"/>
            <a:gd name="f10" fmla="pin 0 f0 21600"/>
            <a:gd name="f11" fmla="val f9"/>
            <a:gd name="f12" fmla="val f10"/>
            <a:gd name="f13" fmla="+- 21600 0 f9"/>
            <a:gd name="f14" fmla="*/ f9 f7 1"/>
            <a:gd name="f15" fmla="*/ f10 f8 1"/>
            <a:gd name="f16" fmla="*/ 21600 f8 1"/>
            <a:gd name="f17" fmla="*/ f12 f11 1"/>
            <a:gd name="f18" fmla="*/ f11 f7 1"/>
            <a:gd name="f19" fmla="*/ f13 f7 1"/>
            <a:gd name="f20" fmla="*/ f17 1 10800"/>
            <a:gd name="f21" fmla="+- f12 0 f20"/>
            <a:gd name="f22" fmla="*/ f21 f8 1"/>
          </a:gdLst>
          <a:ahLst>
            <a:ahXY gdRefX="f1" minX="f4" maxX="f6" gdRefY="f0" minY="f4" maxY="f5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8" t="f22" r="f19" b="f16"/>
          <a:pathLst>
            <a:path w="21600" h="21600">
              <a:moveTo>
                <a:pt x="f11" y="f5"/>
              </a:moveTo>
              <a:lnTo>
                <a:pt x="f11" y="f12"/>
              </a:lnTo>
              <a:lnTo>
                <a:pt x="f4" y="f12"/>
              </a:lnTo>
              <a:lnTo>
                <a:pt x="f6" y="f4"/>
              </a:lnTo>
              <a:lnTo>
                <a:pt x="f5" y="f12"/>
              </a:lnTo>
              <a:lnTo>
                <a:pt x="f13" y="f12"/>
              </a:lnTo>
              <a:lnTo>
                <a:pt x="f13" y="f5"/>
              </a:lnTo>
              <a:close/>
            </a:path>
          </a:pathLst>
        </a:custGeom>
        <a:solidFill>
          <a:srgbClr val="4F81BD"/>
        </a:solidFill>
        <a:ln w="25560">
          <a:solidFill>
            <a:srgbClr val="3A5F8B"/>
          </a:solidFill>
          <a:prstDash val="solid"/>
        </a:ln>
      </xdr:spPr>
      <xdr:txBody>
        <a:bodyPr vert="horz" wrap="square" lIns="90000" tIns="45000" rIns="90000" bIns="45000" anchor="ctr" compatLnSpc="0">
          <a:noAutofit/>
        </a:bodyPr>
        <a:lstStyle/>
        <a:p>
          <a:pPr lvl="0" rtl="0" hangingPunct="0">
            <a:buNone/>
            <a:tabLst/>
            <a:defRPr sz="1800"/>
          </a:pPr>
          <a:endParaRPr lang="fr-FR" sz="1800" kern="1200">
            <a:latin typeface="Times New Roman" pitchFamily="18"/>
          </a:endParaRPr>
        </a:p>
      </xdr:txBody>
    </xdr:sp>
    <xdr:clientData/>
  </xdr:oneCellAnchor>
  <xdr:oneCellAnchor>
    <xdr:from>
      <xdr:col>6</xdr:col>
      <xdr:colOff>112680</xdr:colOff>
      <xdr:row>20</xdr:row>
      <xdr:rowOff>72720</xdr:rowOff>
    </xdr:from>
    <xdr:ext cx="436679" cy="618480"/>
    <xdr:sp macro="" textlink="">
      <xdr:nvSpPr>
        <xdr:cNvPr id="5" name="Double flèche verticale 4">
          <a:extLst>
            <a:ext uri="{FF2B5EF4-FFF2-40B4-BE49-F238E27FC236}">
              <a16:creationId xmlns:a16="http://schemas.microsoft.com/office/drawing/2014/main" id="{FAF83BE4-15C3-4848-94B2-509258EE55DD}"/>
            </a:ext>
          </a:extLst>
        </xdr:cNvPr>
        <xdr:cNvSpPr/>
      </xdr:nvSpPr>
      <xdr:spPr>
        <a:xfrm>
          <a:off x="3370230" y="5311470"/>
          <a:ext cx="436679" cy="618480"/>
        </a:xfrm>
        <a:custGeom>
          <a:avLst>
            <a:gd name="f0" fmla="val 5400"/>
            <a:gd name="f1" fmla="val 43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10800"/>
            <a:gd name="f10" fmla="pin 0 f1 10800"/>
            <a:gd name="f11" fmla="val f9"/>
            <a:gd name="f12" fmla="val f10"/>
            <a:gd name="f13" fmla="+- 21600 0 f9"/>
            <a:gd name="f14" fmla="+- 21600 0 f10"/>
            <a:gd name="f15" fmla="+- 10800 0 f9"/>
            <a:gd name="f16" fmla="*/ f9 f7 1"/>
            <a:gd name="f17" fmla="*/ f10 f8 1"/>
            <a:gd name="f18" fmla="*/ f10 f15 1"/>
            <a:gd name="f19" fmla="*/ f11 f7 1"/>
            <a:gd name="f20" fmla="*/ f13 f7 1"/>
            <a:gd name="f21" fmla="*/ f18 1 10800"/>
            <a:gd name="f22" fmla="+- 21600 0 f21"/>
            <a:gd name="f23" fmla="*/ f21 f8 1"/>
            <a:gd name="f24" fmla="*/ f22 f8 1"/>
          </a:gdLst>
          <a:ahLst>
            <a:ahXY gdRefX="f0" minX="f4" maxX="f6" gdRefY="f1" minY="f4" maxY="f6">
              <a:pos x="f16" y="f17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9" t="f23" r="f20" b="f24"/>
          <a:pathLst>
            <a:path w="21600" h="21600">
              <a:moveTo>
                <a:pt x="f4" y="f12"/>
              </a:moveTo>
              <a:lnTo>
                <a:pt x="f6" y="f4"/>
              </a:lnTo>
              <a:lnTo>
                <a:pt x="f5" y="f12"/>
              </a:lnTo>
              <a:lnTo>
                <a:pt x="f13" y="f12"/>
              </a:lnTo>
              <a:lnTo>
                <a:pt x="f13" y="f14"/>
              </a:lnTo>
              <a:lnTo>
                <a:pt x="f5" y="f14"/>
              </a:lnTo>
              <a:lnTo>
                <a:pt x="f6" y="f5"/>
              </a:lnTo>
              <a:lnTo>
                <a:pt x="f4" y="f14"/>
              </a:lnTo>
              <a:lnTo>
                <a:pt x="f11" y="f14"/>
              </a:lnTo>
              <a:lnTo>
                <a:pt x="f11" y="f12"/>
              </a:lnTo>
              <a:close/>
            </a:path>
          </a:pathLst>
        </a:custGeom>
        <a:solidFill>
          <a:srgbClr val="4F81BD"/>
        </a:solidFill>
        <a:ln w="25560">
          <a:solidFill>
            <a:srgbClr val="3A5F8B"/>
          </a:solidFill>
          <a:prstDash val="solid"/>
        </a:ln>
      </xdr:spPr>
      <xdr:txBody>
        <a:bodyPr vert="horz" wrap="square" lIns="90000" tIns="45000" rIns="90000" bIns="45000" anchor="ctr" compatLnSpc="0">
          <a:noAutofit/>
        </a:bodyPr>
        <a:lstStyle/>
        <a:p>
          <a:pPr lvl="0" rtl="0" hangingPunct="0">
            <a:buNone/>
            <a:tabLst/>
            <a:defRPr sz="1800"/>
          </a:pPr>
          <a:endParaRPr lang="fr-FR" sz="1800" kern="1200">
            <a:latin typeface="Times New Roman" pitchFamily="18"/>
          </a:endParaRPr>
        </a:p>
      </xdr:txBody>
    </xdr:sp>
    <xdr:clientData/>
  </xdr:oneCellAnchor>
  <xdr:oneCellAnchor>
    <xdr:from>
      <xdr:col>0</xdr:col>
      <xdr:colOff>150840</xdr:colOff>
      <xdr:row>41</xdr:row>
      <xdr:rowOff>91800</xdr:rowOff>
    </xdr:from>
    <xdr:ext cx="6478559" cy="5610240"/>
    <xdr:graphicFrame macro="">
      <xdr:nvGraphicFramePr>
        <xdr:cNvPr id="8" name="Graphique 5">
          <a:extLst>
            <a:ext uri="{FF2B5EF4-FFF2-40B4-BE49-F238E27FC236}">
              <a16:creationId xmlns:a16="http://schemas.microsoft.com/office/drawing/2014/main" id="{BA484A19-9F14-4D70-8C49-149F266F6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12</xdr:col>
      <xdr:colOff>351000</xdr:colOff>
      <xdr:row>41</xdr:row>
      <xdr:rowOff>82800</xdr:rowOff>
    </xdr:from>
    <xdr:ext cx="6402599" cy="5585760"/>
    <xdr:graphicFrame macro="">
      <xdr:nvGraphicFramePr>
        <xdr:cNvPr id="9" name="Graphique 7">
          <a:extLst>
            <a:ext uri="{FF2B5EF4-FFF2-40B4-BE49-F238E27FC236}">
              <a16:creationId xmlns:a16="http://schemas.microsoft.com/office/drawing/2014/main" id="{8863A393-E5C9-4C4C-93A3-8114634E63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103680</xdr:colOff>
      <xdr:row>10</xdr:row>
      <xdr:rowOff>24480</xdr:rowOff>
    </xdr:from>
    <xdr:ext cx="397080" cy="367200"/>
    <xdr:sp macro="" textlink="">
      <xdr:nvSpPr>
        <xdr:cNvPr id="2" name="Flèche droite 8">
          <a:extLst>
            <a:ext uri="{FF2B5EF4-FFF2-40B4-BE49-F238E27FC236}">
              <a16:creationId xmlns:a16="http://schemas.microsoft.com/office/drawing/2014/main" id="{C4500953-F641-4FA5-925D-A2C4D4138ECE}"/>
            </a:ext>
          </a:extLst>
        </xdr:cNvPr>
        <xdr:cNvSpPr/>
      </xdr:nvSpPr>
      <xdr:spPr>
        <a:xfrm>
          <a:off x="103680" y="2596230"/>
          <a:ext cx="397080" cy="367200"/>
        </a:xfrm>
        <a:custGeom>
          <a:avLst>
            <a:gd name="f0" fmla="val 162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0 f7 1"/>
            <a:gd name="f17" fmla="+- 21600 0 f12"/>
            <a:gd name="f18" fmla="*/ f13 f8 1"/>
            <a:gd name="f19" fmla="*/ f11 f8 1"/>
            <a:gd name="f20" fmla="*/ f17 f11 1"/>
            <a:gd name="f21" fmla="*/ f20 1 10800"/>
            <a:gd name="f22" fmla="+- f12 f21 0"/>
            <a:gd name="f23" fmla="*/ f22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6" t="f19" r="f23" b="f18"/>
          <a:pathLst>
            <a:path w="21600" h="21600">
              <a:moveTo>
                <a:pt x="f4" y="f11"/>
              </a:moveTo>
              <a:lnTo>
                <a:pt x="f12" y="f11"/>
              </a:lnTo>
              <a:lnTo>
                <a:pt x="f12" y="f4"/>
              </a:lnTo>
              <a:lnTo>
                <a:pt x="f5" y="f6"/>
              </a:lnTo>
              <a:lnTo>
                <a:pt x="f12" y="f5"/>
              </a:lnTo>
              <a:lnTo>
                <a:pt x="f12" y="f13"/>
              </a:lnTo>
              <a:lnTo>
                <a:pt x="f4" y="f13"/>
              </a:lnTo>
              <a:close/>
            </a:path>
          </a:pathLst>
        </a:custGeom>
        <a:solidFill>
          <a:srgbClr val="4F81BD"/>
        </a:solidFill>
        <a:ln w="25560">
          <a:solidFill>
            <a:srgbClr val="3A5F8B"/>
          </a:solidFill>
          <a:prstDash val="solid"/>
        </a:ln>
      </xdr:spPr>
      <xdr:txBody>
        <a:bodyPr vert="horz" wrap="square" lIns="90000" tIns="45000" rIns="90000" bIns="45000" anchor="ctr" compatLnSpc="0">
          <a:noAutofit/>
        </a:bodyPr>
        <a:lstStyle/>
        <a:p>
          <a:pPr lvl="0" rtl="0" hangingPunct="0">
            <a:buNone/>
            <a:tabLst/>
            <a:defRPr sz="1800"/>
          </a:pPr>
          <a:endParaRPr lang="fr-FR" sz="1800" kern="1200">
            <a:latin typeface="Times New Roman" pitchFamily="18"/>
          </a:endParaRPr>
        </a:p>
      </xdr:txBody>
    </xdr:sp>
    <xdr:clientData/>
  </xdr:oneCellAnchor>
  <xdr:oneCellAnchor>
    <xdr:from>
      <xdr:col>22</xdr:col>
      <xdr:colOff>27360</xdr:colOff>
      <xdr:row>20</xdr:row>
      <xdr:rowOff>158760</xdr:rowOff>
    </xdr:from>
    <xdr:ext cx="389160" cy="2271600"/>
    <xdr:sp macro="" textlink="">
      <xdr:nvSpPr>
        <xdr:cNvPr id="7" name="Flèche vers le haut 10">
          <a:extLst>
            <a:ext uri="{FF2B5EF4-FFF2-40B4-BE49-F238E27FC236}">
              <a16:creationId xmlns:a16="http://schemas.microsoft.com/office/drawing/2014/main" id="{87C58641-AF9F-4876-9038-BB9D887FB637}"/>
            </a:ext>
          </a:extLst>
        </xdr:cNvPr>
        <xdr:cNvSpPr/>
      </xdr:nvSpPr>
      <xdr:spPr>
        <a:xfrm>
          <a:off x="11971710" y="5397510"/>
          <a:ext cx="389160" cy="2271600"/>
        </a:xfrm>
        <a:custGeom>
          <a:avLst>
            <a:gd name="f0" fmla="val 54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1 10800"/>
            <a:gd name="f10" fmla="pin 0 f0 21600"/>
            <a:gd name="f11" fmla="val f9"/>
            <a:gd name="f12" fmla="val f10"/>
            <a:gd name="f13" fmla="+- 21600 0 f9"/>
            <a:gd name="f14" fmla="*/ f9 f7 1"/>
            <a:gd name="f15" fmla="*/ f10 f8 1"/>
            <a:gd name="f16" fmla="*/ 21600 f8 1"/>
            <a:gd name="f17" fmla="*/ f12 f11 1"/>
            <a:gd name="f18" fmla="*/ f11 f7 1"/>
            <a:gd name="f19" fmla="*/ f13 f7 1"/>
            <a:gd name="f20" fmla="*/ f17 1 10800"/>
            <a:gd name="f21" fmla="+- f12 0 f20"/>
            <a:gd name="f22" fmla="*/ f21 f8 1"/>
          </a:gdLst>
          <a:ahLst>
            <a:ahXY gdRefX="f1" minX="f4" maxX="f6" gdRefY="f0" minY="f4" maxY="f5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8" t="f22" r="f19" b="f16"/>
          <a:pathLst>
            <a:path w="21600" h="21600">
              <a:moveTo>
                <a:pt x="f11" y="f5"/>
              </a:moveTo>
              <a:lnTo>
                <a:pt x="f11" y="f12"/>
              </a:lnTo>
              <a:lnTo>
                <a:pt x="f4" y="f12"/>
              </a:lnTo>
              <a:lnTo>
                <a:pt x="f6" y="f4"/>
              </a:lnTo>
              <a:lnTo>
                <a:pt x="f5" y="f12"/>
              </a:lnTo>
              <a:lnTo>
                <a:pt x="f13" y="f12"/>
              </a:lnTo>
              <a:lnTo>
                <a:pt x="f13" y="f5"/>
              </a:lnTo>
              <a:close/>
            </a:path>
          </a:pathLst>
        </a:custGeom>
        <a:solidFill>
          <a:srgbClr val="4F81BD"/>
        </a:solidFill>
        <a:ln w="25560">
          <a:solidFill>
            <a:srgbClr val="3A5F8B"/>
          </a:solidFill>
          <a:prstDash val="solid"/>
        </a:ln>
      </xdr:spPr>
      <xdr:txBody>
        <a:bodyPr vert="horz" wrap="square" lIns="90000" tIns="45000" rIns="90000" bIns="45000" anchor="ctr" compatLnSpc="0">
          <a:noAutofit/>
        </a:bodyPr>
        <a:lstStyle/>
        <a:p>
          <a:pPr lvl="0" rtl="0" hangingPunct="0">
            <a:buNone/>
            <a:tabLst/>
            <a:defRPr sz="1800"/>
          </a:pPr>
          <a:endParaRPr lang="fr-FR" sz="1800" kern="1200">
            <a:latin typeface="Times New Roman" pitchFamily="1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84240</xdr:colOff>
      <xdr:row>10</xdr:row>
      <xdr:rowOff>5760</xdr:rowOff>
    </xdr:from>
    <xdr:ext cx="397080" cy="366839"/>
    <xdr:sp macro="" textlink="">
      <xdr:nvSpPr>
        <xdr:cNvPr id="2" name="Flèche droite 1">
          <a:extLst>
            <a:ext uri="{FF2B5EF4-FFF2-40B4-BE49-F238E27FC236}">
              <a16:creationId xmlns:a16="http://schemas.microsoft.com/office/drawing/2014/main" id="{6FE1E172-3B79-4BD1-BB86-837CB4C3CA40}"/>
            </a:ext>
          </a:extLst>
        </xdr:cNvPr>
        <xdr:cNvSpPr/>
      </xdr:nvSpPr>
      <xdr:spPr>
        <a:xfrm>
          <a:off x="6599340" y="2577510"/>
          <a:ext cx="397080" cy="366839"/>
        </a:xfrm>
        <a:custGeom>
          <a:avLst>
            <a:gd name="f0" fmla="val 162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0 f7 1"/>
            <a:gd name="f17" fmla="+- 21600 0 f12"/>
            <a:gd name="f18" fmla="*/ f13 f8 1"/>
            <a:gd name="f19" fmla="*/ f11 f8 1"/>
            <a:gd name="f20" fmla="*/ f17 f11 1"/>
            <a:gd name="f21" fmla="*/ f20 1 10800"/>
            <a:gd name="f22" fmla="+- f12 f21 0"/>
            <a:gd name="f23" fmla="*/ f22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6" t="f19" r="f23" b="f18"/>
          <a:pathLst>
            <a:path w="21600" h="21600">
              <a:moveTo>
                <a:pt x="f4" y="f11"/>
              </a:moveTo>
              <a:lnTo>
                <a:pt x="f12" y="f11"/>
              </a:lnTo>
              <a:lnTo>
                <a:pt x="f12" y="f4"/>
              </a:lnTo>
              <a:lnTo>
                <a:pt x="f5" y="f6"/>
              </a:lnTo>
              <a:lnTo>
                <a:pt x="f12" y="f5"/>
              </a:lnTo>
              <a:lnTo>
                <a:pt x="f12" y="f13"/>
              </a:lnTo>
              <a:lnTo>
                <a:pt x="f4" y="f13"/>
              </a:lnTo>
              <a:close/>
            </a:path>
          </a:pathLst>
        </a:custGeom>
        <a:solidFill>
          <a:srgbClr val="4F81BD"/>
        </a:solidFill>
        <a:ln w="25560">
          <a:solidFill>
            <a:srgbClr val="3A5F8B"/>
          </a:solidFill>
          <a:prstDash val="solid"/>
        </a:ln>
      </xdr:spPr>
      <xdr:txBody>
        <a:bodyPr vert="horz" wrap="square" lIns="90000" tIns="45000" rIns="90000" bIns="45000" anchor="ctr" compatLnSpc="0">
          <a:noAutofit/>
        </a:bodyPr>
        <a:lstStyle/>
        <a:p>
          <a:pPr lvl="0" rtl="0" hangingPunct="0">
            <a:buNone/>
            <a:tabLst/>
            <a:defRPr sz="1800"/>
          </a:pPr>
          <a:endParaRPr lang="fr-FR" sz="1800" kern="1200">
            <a:latin typeface="Times New Roman" pitchFamily="18"/>
          </a:endParaRPr>
        </a:p>
      </xdr:txBody>
    </xdr:sp>
    <xdr:clientData/>
  </xdr:oneCellAnchor>
  <xdr:oneCellAnchor>
    <xdr:from>
      <xdr:col>24</xdr:col>
      <xdr:colOff>236880</xdr:colOff>
      <xdr:row>10</xdr:row>
      <xdr:rowOff>15120</xdr:rowOff>
    </xdr:from>
    <xdr:ext cx="399600" cy="366839"/>
    <xdr:sp macro="" textlink="">
      <xdr:nvSpPr>
        <xdr:cNvPr id="3" name="Flèche droite 2">
          <a:extLst>
            <a:ext uri="{FF2B5EF4-FFF2-40B4-BE49-F238E27FC236}">
              <a16:creationId xmlns:a16="http://schemas.microsoft.com/office/drawing/2014/main" id="{CB532C8F-8678-4FFD-8A8C-956F867D19AF}"/>
            </a:ext>
          </a:extLst>
        </xdr:cNvPr>
        <xdr:cNvSpPr/>
      </xdr:nvSpPr>
      <xdr:spPr>
        <a:xfrm>
          <a:off x="13267080" y="2586870"/>
          <a:ext cx="399600" cy="366839"/>
        </a:xfrm>
        <a:custGeom>
          <a:avLst>
            <a:gd name="f0" fmla="val 162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0 f7 1"/>
            <a:gd name="f17" fmla="+- 21600 0 f12"/>
            <a:gd name="f18" fmla="*/ f13 f8 1"/>
            <a:gd name="f19" fmla="*/ f11 f8 1"/>
            <a:gd name="f20" fmla="*/ f17 f11 1"/>
            <a:gd name="f21" fmla="*/ f20 1 10800"/>
            <a:gd name="f22" fmla="+- f12 f21 0"/>
            <a:gd name="f23" fmla="*/ f22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6" t="f19" r="f23" b="f18"/>
          <a:pathLst>
            <a:path w="21600" h="21600">
              <a:moveTo>
                <a:pt x="f4" y="f11"/>
              </a:moveTo>
              <a:lnTo>
                <a:pt x="f12" y="f11"/>
              </a:lnTo>
              <a:lnTo>
                <a:pt x="f12" y="f4"/>
              </a:lnTo>
              <a:lnTo>
                <a:pt x="f5" y="f6"/>
              </a:lnTo>
              <a:lnTo>
                <a:pt x="f12" y="f5"/>
              </a:lnTo>
              <a:lnTo>
                <a:pt x="f12" y="f13"/>
              </a:lnTo>
              <a:lnTo>
                <a:pt x="f4" y="f13"/>
              </a:lnTo>
              <a:close/>
            </a:path>
          </a:pathLst>
        </a:custGeom>
        <a:solidFill>
          <a:srgbClr val="4F81BD"/>
        </a:solidFill>
        <a:ln w="25560">
          <a:solidFill>
            <a:srgbClr val="3A5F8B"/>
          </a:solidFill>
          <a:prstDash val="solid"/>
        </a:ln>
      </xdr:spPr>
      <xdr:txBody>
        <a:bodyPr vert="horz" wrap="square" lIns="90000" tIns="45000" rIns="90000" bIns="45000" anchor="ctr" compatLnSpc="0">
          <a:noAutofit/>
        </a:bodyPr>
        <a:lstStyle/>
        <a:p>
          <a:pPr lvl="0" rtl="0" hangingPunct="0">
            <a:buNone/>
            <a:tabLst/>
            <a:defRPr sz="1800"/>
          </a:pPr>
          <a:endParaRPr lang="fr-FR" sz="1800" kern="1200">
            <a:latin typeface="Times New Roman" pitchFamily="18"/>
          </a:endParaRPr>
        </a:p>
      </xdr:txBody>
    </xdr:sp>
    <xdr:clientData/>
  </xdr:oneCellAnchor>
  <xdr:oneCellAnchor>
    <xdr:from>
      <xdr:col>16</xdr:col>
      <xdr:colOff>151200</xdr:colOff>
      <xdr:row>20</xdr:row>
      <xdr:rowOff>158760</xdr:rowOff>
    </xdr:from>
    <xdr:ext cx="484200" cy="447120"/>
    <xdr:sp macro="" textlink="">
      <xdr:nvSpPr>
        <xdr:cNvPr id="4" name="Flèche vers le haut 3">
          <a:extLst>
            <a:ext uri="{FF2B5EF4-FFF2-40B4-BE49-F238E27FC236}">
              <a16:creationId xmlns:a16="http://schemas.microsoft.com/office/drawing/2014/main" id="{AAA10F77-FD94-4F30-A10E-347645E27D95}"/>
            </a:ext>
          </a:extLst>
        </xdr:cNvPr>
        <xdr:cNvSpPr/>
      </xdr:nvSpPr>
      <xdr:spPr>
        <a:xfrm>
          <a:off x="8838000" y="5397510"/>
          <a:ext cx="484200" cy="447120"/>
        </a:xfrm>
        <a:custGeom>
          <a:avLst>
            <a:gd name="f0" fmla="val 54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1 10800"/>
            <a:gd name="f10" fmla="pin 0 f0 21600"/>
            <a:gd name="f11" fmla="val f9"/>
            <a:gd name="f12" fmla="val f10"/>
            <a:gd name="f13" fmla="+- 21600 0 f9"/>
            <a:gd name="f14" fmla="*/ f9 f7 1"/>
            <a:gd name="f15" fmla="*/ f10 f8 1"/>
            <a:gd name="f16" fmla="*/ 21600 f8 1"/>
            <a:gd name="f17" fmla="*/ f12 f11 1"/>
            <a:gd name="f18" fmla="*/ f11 f7 1"/>
            <a:gd name="f19" fmla="*/ f13 f7 1"/>
            <a:gd name="f20" fmla="*/ f17 1 10800"/>
            <a:gd name="f21" fmla="+- f12 0 f20"/>
            <a:gd name="f22" fmla="*/ f21 f8 1"/>
          </a:gdLst>
          <a:ahLst>
            <a:ahXY gdRefX="f1" minX="f4" maxX="f6" gdRefY="f0" minY="f4" maxY="f5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8" t="f22" r="f19" b="f16"/>
          <a:pathLst>
            <a:path w="21600" h="21600">
              <a:moveTo>
                <a:pt x="f11" y="f5"/>
              </a:moveTo>
              <a:lnTo>
                <a:pt x="f11" y="f12"/>
              </a:lnTo>
              <a:lnTo>
                <a:pt x="f4" y="f12"/>
              </a:lnTo>
              <a:lnTo>
                <a:pt x="f6" y="f4"/>
              </a:lnTo>
              <a:lnTo>
                <a:pt x="f5" y="f12"/>
              </a:lnTo>
              <a:lnTo>
                <a:pt x="f13" y="f12"/>
              </a:lnTo>
              <a:lnTo>
                <a:pt x="f13" y="f5"/>
              </a:lnTo>
              <a:close/>
            </a:path>
          </a:pathLst>
        </a:custGeom>
        <a:solidFill>
          <a:srgbClr val="4F81BD"/>
        </a:solidFill>
        <a:ln w="25560">
          <a:solidFill>
            <a:srgbClr val="3A5F8B"/>
          </a:solidFill>
          <a:prstDash val="solid"/>
        </a:ln>
      </xdr:spPr>
      <xdr:txBody>
        <a:bodyPr vert="horz" wrap="square" lIns="90000" tIns="45000" rIns="90000" bIns="45000" anchor="ctr" compatLnSpc="0">
          <a:noAutofit/>
        </a:bodyPr>
        <a:lstStyle/>
        <a:p>
          <a:pPr lvl="0" rtl="0" hangingPunct="0">
            <a:buNone/>
            <a:tabLst/>
            <a:defRPr sz="1800"/>
          </a:pPr>
          <a:endParaRPr lang="fr-FR" sz="1800" kern="1200">
            <a:latin typeface="Times New Roman" pitchFamily="18"/>
          </a:endParaRPr>
        </a:p>
      </xdr:txBody>
    </xdr:sp>
    <xdr:clientData/>
  </xdr:oneCellAnchor>
  <xdr:oneCellAnchor>
    <xdr:from>
      <xdr:col>6</xdr:col>
      <xdr:colOff>112680</xdr:colOff>
      <xdr:row>20</xdr:row>
      <xdr:rowOff>72720</xdr:rowOff>
    </xdr:from>
    <xdr:ext cx="436679" cy="618480"/>
    <xdr:sp macro="" textlink="">
      <xdr:nvSpPr>
        <xdr:cNvPr id="5" name="Double flèche verticale 4">
          <a:extLst>
            <a:ext uri="{FF2B5EF4-FFF2-40B4-BE49-F238E27FC236}">
              <a16:creationId xmlns:a16="http://schemas.microsoft.com/office/drawing/2014/main" id="{C1593625-54F9-4795-A2CA-0AC5852FBFF5}"/>
            </a:ext>
          </a:extLst>
        </xdr:cNvPr>
        <xdr:cNvSpPr/>
      </xdr:nvSpPr>
      <xdr:spPr>
        <a:xfrm>
          <a:off x="3370230" y="5311470"/>
          <a:ext cx="436679" cy="618480"/>
        </a:xfrm>
        <a:custGeom>
          <a:avLst>
            <a:gd name="f0" fmla="val 5400"/>
            <a:gd name="f1" fmla="val 43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10800"/>
            <a:gd name="f10" fmla="pin 0 f1 10800"/>
            <a:gd name="f11" fmla="val f9"/>
            <a:gd name="f12" fmla="val f10"/>
            <a:gd name="f13" fmla="+- 21600 0 f9"/>
            <a:gd name="f14" fmla="+- 21600 0 f10"/>
            <a:gd name="f15" fmla="+- 10800 0 f9"/>
            <a:gd name="f16" fmla="*/ f9 f7 1"/>
            <a:gd name="f17" fmla="*/ f10 f8 1"/>
            <a:gd name="f18" fmla="*/ f10 f15 1"/>
            <a:gd name="f19" fmla="*/ f11 f7 1"/>
            <a:gd name="f20" fmla="*/ f13 f7 1"/>
            <a:gd name="f21" fmla="*/ f18 1 10800"/>
            <a:gd name="f22" fmla="+- 21600 0 f21"/>
            <a:gd name="f23" fmla="*/ f21 f8 1"/>
            <a:gd name="f24" fmla="*/ f22 f8 1"/>
          </a:gdLst>
          <a:ahLst>
            <a:ahXY gdRefX="f0" minX="f4" maxX="f6" gdRefY="f1" minY="f4" maxY="f6">
              <a:pos x="f16" y="f17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9" t="f23" r="f20" b="f24"/>
          <a:pathLst>
            <a:path w="21600" h="21600">
              <a:moveTo>
                <a:pt x="f4" y="f12"/>
              </a:moveTo>
              <a:lnTo>
                <a:pt x="f6" y="f4"/>
              </a:lnTo>
              <a:lnTo>
                <a:pt x="f5" y="f12"/>
              </a:lnTo>
              <a:lnTo>
                <a:pt x="f13" y="f12"/>
              </a:lnTo>
              <a:lnTo>
                <a:pt x="f13" y="f14"/>
              </a:lnTo>
              <a:lnTo>
                <a:pt x="f5" y="f14"/>
              </a:lnTo>
              <a:lnTo>
                <a:pt x="f6" y="f5"/>
              </a:lnTo>
              <a:lnTo>
                <a:pt x="f4" y="f14"/>
              </a:lnTo>
              <a:lnTo>
                <a:pt x="f11" y="f14"/>
              </a:lnTo>
              <a:lnTo>
                <a:pt x="f11" y="f12"/>
              </a:lnTo>
              <a:close/>
            </a:path>
          </a:pathLst>
        </a:custGeom>
        <a:solidFill>
          <a:srgbClr val="4F81BD"/>
        </a:solidFill>
        <a:ln w="25560">
          <a:solidFill>
            <a:srgbClr val="3A5F8B"/>
          </a:solidFill>
          <a:prstDash val="solid"/>
        </a:ln>
      </xdr:spPr>
      <xdr:txBody>
        <a:bodyPr vert="horz" wrap="square" lIns="90000" tIns="45000" rIns="90000" bIns="45000" anchor="ctr" compatLnSpc="0">
          <a:noAutofit/>
        </a:bodyPr>
        <a:lstStyle/>
        <a:p>
          <a:pPr lvl="0" rtl="0" hangingPunct="0">
            <a:buNone/>
            <a:tabLst/>
            <a:defRPr sz="1800"/>
          </a:pPr>
          <a:endParaRPr lang="fr-FR" sz="1800" kern="1200">
            <a:latin typeface="Times New Roman" pitchFamily="18"/>
          </a:endParaRPr>
        </a:p>
      </xdr:txBody>
    </xdr:sp>
    <xdr:clientData/>
  </xdr:oneCellAnchor>
  <xdr:oneCellAnchor>
    <xdr:from>
      <xdr:col>0</xdr:col>
      <xdr:colOff>150840</xdr:colOff>
      <xdr:row>41</xdr:row>
      <xdr:rowOff>91800</xdr:rowOff>
    </xdr:from>
    <xdr:ext cx="6478559" cy="5610240"/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3F7C269E-DE76-4DA5-8FC0-27E049A71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12</xdr:col>
      <xdr:colOff>351000</xdr:colOff>
      <xdr:row>41</xdr:row>
      <xdr:rowOff>82800</xdr:rowOff>
    </xdr:from>
    <xdr:ext cx="6402599" cy="5585760"/>
    <xdr:graphicFrame macro="">
      <xdr:nvGraphicFramePr>
        <xdr:cNvPr id="7" name="Graphique 7">
          <a:extLst>
            <a:ext uri="{FF2B5EF4-FFF2-40B4-BE49-F238E27FC236}">
              <a16:creationId xmlns:a16="http://schemas.microsoft.com/office/drawing/2014/main" id="{DE6EB9BA-C693-43AA-8ADD-C37BD87450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103680</xdr:colOff>
      <xdr:row>10</xdr:row>
      <xdr:rowOff>24480</xdr:rowOff>
    </xdr:from>
    <xdr:ext cx="397080" cy="367200"/>
    <xdr:sp macro="" textlink="">
      <xdr:nvSpPr>
        <xdr:cNvPr id="8" name="Flèche droite 8">
          <a:extLst>
            <a:ext uri="{FF2B5EF4-FFF2-40B4-BE49-F238E27FC236}">
              <a16:creationId xmlns:a16="http://schemas.microsoft.com/office/drawing/2014/main" id="{F494E539-6D65-4A11-991C-4786DEAB5959}"/>
            </a:ext>
          </a:extLst>
        </xdr:cNvPr>
        <xdr:cNvSpPr/>
      </xdr:nvSpPr>
      <xdr:spPr>
        <a:xfrm>
          <a:off x="103680" y="2596230"/>
          <a:ext cx="397080" cy="367200"/>
        </a:xfrm>
        <a:custGeom>
          <a:avLst>
            <a:gd name="f0" fmla="val 162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0 f7 1"/>
            <a:gd name="f17" fmla="+- 21600 0 f12"/>
            <a:gd name="f18" fmla="*/ f13 f8 1"/>
            <a:gd name="f19" fmla="*/ f11 f8 1"/>
            <a:gd name="f20" fmla="*/ f17 f11 1"/>
            <a:gd name="f21" fmla="*/ f20 1 10800"/>
            <a:gd name="f22" fmla="+- f12 f21 0"/>
            <a:gd name="f23" fmla="*/ f22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6" t="f19" r="f23" b="f18"/>
          <a:pathLst>
            <a:path w="21600" h="21600">
              <a:moveTo>
                <a:pt x="f4" y="f11"/>
              </a:moveTo>
              <a:lnTo>
                <a:pt x="f12" y="f11"/>
              </a:lnTo>
              <a:lnTo>
                <a:pt x="f12" y="f4"/>
              </a:lnTo>
              <a:lnTo>
                <a:pt x="f5" y="f6"/>
              </a:lnTo>
              <a:lnTo>
                <a:pt x="f12" y="f5"/>
              </a:lnTo>
              <a:lnTo>
                <a:pt x="f12" y="f13"/>
              </a:lnTo>
              <a:lnTo>
                <a:pt x="f4" y="f13"/>
              </a:lnTo>
              <a:close/>
            </a:path>
          </a:pathLst>
        </a:custGeom>
        <a:solidFill>
          <a:srgbClr val="4F81BD"/>
        </a:solidFill>
        <a:ln w="25560">
          <a:solidFill>
            <a:srgbClr val="3A5F8B"/>
          </a:solidFill>
          <a:prstDash val="solid"/>
        </a:ln>
      </xdr:spPr>
      <xdr:txBody>
        <a:bodyPr vert="horz" wrap="square" lIns="90000" tIns="45000" rIns="90000" bIns="45000" anchor="ctr" compatLnSpc="0">
          <a:noAutofit/>
        </a:bodyPr>
        <a:lstStyle/>
        <a:p>
          <a:pPr lvl="0" rtl="0" hangingPunct="0">
            <a:buNone/>
            <a:tabLst/>
            <a:defRPr sz="1800"/>
          </a:pPr>
          <a:endParaRPr lang="fr-FR" sz="1800" kern="1200">
            <a:latin typeface="Times New Roman" pitchFamily="18"/>
          </a:endParaRPr>
        </a:p>
      </xdr:txBody>
    </xdr:sp>
    <xdr:clientData/>
  </xdr:oneCellAnchor>
  <xdr:oneCellAnchor>
    <xdr:from>
      <xdr:col>22</xdr:col>
      <xdr:colOff>27360</xdr:colOff>
      <xdr:row>20</xdr:row>
      <xdr:rowOff>158760</xdr:rowOff>
    </xdr:from>
    <xdr:ext cx="389160" cy="2271600"/>
    <xdr:sp macro="" textlink="">
      <xdr:nvSpPr>
        <xdr:cNvPr id="9" name="Flèche vers le haut 10">
          <a:extLst>
            <a:ext uri="{FF2B5EF4-FFF2-40B4-BE49-F238E27FC236}">
              <a16:creationId xmlns:a16="http://schemas.microsoft.com/office/drawing/2014/main" id="{3B2AB1C4-D724-41EF-8C97-CDD153C3A747}"/>
            </a:ext>
          </a:extLst>
        </xdr:cNvPr>
        <xdr:cNvSpPr/>
      </xdr:nvSpPr>
      <xdr:spPr>
        <a:xfrm>
          <a:off x="11971710" y="5397510"/>
          <a:ext cx="389160" cy="2271600"/>
        </a:xfrm>
        <a:custGeom>
          <a:avLst>
            <a:gd name="f0" fmla="val 54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1 10800"/>
            <a:gd name="f10" fmla="pin 0 f0 21600"/>
            <a:gd name="f11" fmla="val f9"/>
            <a:gd name="f12" fmla="val f10"/>
            <a:gd name="f13" fmla="+- 21600 0 f9"/>
            <a:gd name="f14" fmla="*/ f9 f7 1"/>
            <a:gd name="f15" fmla="*/ f10 f8 1"/>
            <a:gd name="f16" fmla="*/ 21600 f8 1"/>
            <a:gd name="f17" fmla="*/ f12 f11 1"/>
            <a:gd name="f18" fmla="*/ f11 f7 1"/>
            <a:gd name="f19" fmla="*/ f13 f7 1"/>
            <a:gd name="f20" fmla="*/ f17 1 10800"/>
            <a:gd name="f21" fmla="+- f12 0 f20"/>
            <a:gd name="f22" fmla="*/ f21 f8 1"/>
          </a:gdLst>
          <a:ahLst>
            <a:ahXY gdRefX="f1" minX="f4" maxX="f6" gdRefY="f0" minY="f4" maxY="f5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8" t="f22" r="f19" b="f16"/>
          <a:pathLst>
            <a:path w="21600" h="21600">
              <a:moveTo>
                <a:pt x="f11" y="f5"/>
              </a:moveTo>
              <a:lnTo>
                <a:pt x="f11" y="f12"/>
              </a:lnTo>
              <a:lnTo>
                <a:pt x="f4" y="f12"/>
              </a:lnTo>
              <a:lnTo>
                <a:pt x="f6" y="f4"/>
              </a:lnTo>
              <a:lnTo>
                <a:pt x="f5" y="f12"/>
              </a:lnTo>
              <a:lnTo>
                <a:pt x="f13" y="f12"/>
              </a:lnTo>
              <a:lnTo>
                <a:pt x="f13" y="f5"/>
              </a:lnTo>
              <a:close/>
            </a:path>
          </a:pathLst>
        </a:custGeom>
        <a:solidFill>
          <a:srgbClr val="4F81BD"/>
        </a:solidFill>
        <a:ln w="25560">
          <a:solidFill>
            <a:srgbClr val="3A5F8B"/>
          </a:solidFill>
          <a:prstDash val="solid"/>
        </a:ln>
      </xdr:spPr>
      <xdr:txBody>
        <a:bodyPr vert="horz" wrap="square" lIns="90000" tIns="45000" rIns="90000" bIns="45000" anchor="ctr" compatLnSpc="0">
          <a:noAutofit/>
        </a:bodyPr>
        <a:lstStyle/>
        <a:p>
          <a:pPr lvl="0" rtl="0" hangingPunct="0">
            <a:buNone/>
            <a:tabLst/>
            <a:defRPr sz="1800"/>
          </a:pPr>
          <a:endParaRPr lang="fr-FR" sz="1800" kern="1200"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13"/>
  <sheetViews>
    <sheetView tabSelected="1" topLeftCell="B34" workbookViewId="0">
      <selection activeCell="L22" sqref="L22"/>
    </sheetView>
  </sheetViews>
  <sheetFormatPr baseColWidth="10" defaultRowHeight="14.1" x14ac:dyDescent="0.25"/>
  <cols>
    <col min="1" max="1" width="9.875" style="1" customWidth="1"/>
    <col min="2" max="11" width="10.75" style="1" customWidth="1"/>
    <col min="12" max="12" width="8.125" style="1" customWidth="1"/>
    <col min="13" max="1024" width="9.875" style="1" customWidth="1"/>
  </cols>
  <sheetData>
    <row r="1" spans="1:23" ht="72.75" customHeight="1" x14ac:dyDescent="0.25">
      <c r="I1" s="2"/>
      <c r="J1" s="3"/>
      <c r="K1" s="3"/>
      <c r="L1" s="3" t="s">
        <v>0</v>
      </c>
      <c r="M1" s="3"/>
      <c r="N1" s="3"/>
      <c r="O1" s="3"/>
    </row>
    <row r="2" spans="1:23" ht="33.75" customHeight="1" x14ac:dyDescent="0.25">
      <c r="A2" s="4"/>
      <c r="B2" s="5"/>
      <c r="C2" s="5"/>
      <c r="D2" s="5"/>
      <c r="E2" s="6" t="s">
        <v>1</v>
      </c>
      <c r="F2" s="5"/>
      <c r="G2" s="5"/>
      <c r="H2" s="5"/>
      <c r="I2" s="5"/>
      <c r="J2" s="5"/>
      <c r="K2" s="7"/>
      <c r="M2" s="8"/>
      <c r="N2" s="9"/>
      <c r="O2" s="9"/>
      <c r="P2" s="9"/>
      <c r="Q2" s="9"/>
      <c r="R2" s="10" t="s">
        <v>2</v>
      </c>
      <c r="S2" s="9"/>
      <c r="T2" s="9"/>
      <c r="U2" s="9"/>
      <c r="V2" s="9"/>
      <c r="W2" s="11"/>
    </row>
    <row r="3" spans="1:23" ht="30.75" customHeight="1" x14ac:dyDescent="0.35">
      <c r="A3" s="12"/>
      <c r="B3" s="13">
        <v>500</v>
      </c>
      <c r="C3" s="13">
        <v>550</v>
      </c>
      <c r="D3" s="13">
        <v>600</v>
      </c>
      <c r="E3" s="13">
        <v>650</v>
      </c>
      <c r="F3" s="13">
        <v>700</v>
      </c>
      <c r="G3" s="13">
        <v>800</v>
      </c>
      <c r="H3" s="13">
        <v>850</v>
      </c>
      <c r="I3" s="13">
        <v>950</v>
      </c>
      <c r="J3" s="13">
        <v>1050</v>
      </c>
      <c r="K3" s="13">
        <v>1110</v>
      </c>
      <c r="M3" s="14"/>
      <c r="N3" s="13">
        <v>500</v>
      </c>
      <c r="O3" s="13">
        <v>550</v>
      </c>
      <c r="P3" s="13">
        <v>600</v>
      </c>
      <c r="Q3" s="13">
        <v>650</v>
      </c>
      <c r="R3" s="13">
        <v>700</v>
      </c>
      <c r="S3" s="13">
        <v>800</v>
      </c>
      <c r="T3" s="13">
        <v>850</v>
      </c>
      <c r="U3" s="13">
        <v>950</v>
      </c>
      <c r="V3" s="13">
        <v>1050</v>
      </c>
      <c r="W3" s="13">
        <v>1110</v>
      </c>
    </row>
    <row r="4" spans="1:23" ht="21" x14ac:dyDescent="0.35">
      <c r="A4" s="13">
        <v>861</v>
      </c>
      <c r="B4" s="15">
        <v>31.25</v>
      </c>
      <c r="C4" s="15">
        <v>34.380000000000003</v>
      </c>
      <c r="D4" s="15">
        <v>37.5</v>
      </c>
      <c r="E4" s="15">
        <v>40.630000000000003</v>
      </c>
      <c r="F4" s="15">
        <v>43.75</v>
      </c>
      <c r="G4" s="15">
        <v>50</v>
      </c>
      <c r="H4" s="15">
        <v>53.13</v>
      </c>
      <c r="I4" s="15">
        <v>54.55</v>
      </c>
      <c r="J4" s="15">
        <v>63.64</v>
      </c>
      <c r="K4" s="15">
        <v>66.67</v>
      </c>
      <c r="M4" s="13">
        <v>861</v>
      </c>
      <c r="N4" s="16">
        <f t="shared" ref="N4:W4" si="0">B3/B4</f>
        <v>16</v>
      </c>
      <c r="O4" s="16">
        <f t="shared" si="0"/>
        <v>15.997673065735892</v>
      </c>
      <c r="P4" s="16">
        <f t="shared" si="0"/>
        <v>16</v>
      </c>
      <c r="Q4" s="16">
        <f t="shared" si="0"/>
        <v>15.998031011567805</v>
      </c>
      <c r="R4" s="16">
        <f t="shared" si="0"/>
        <v>16</v>
      </c>
      <c r="S4" s="16">
        <f t="shared" si="0"/>
        <v>16</v>
      </c>
      <c r="T4" s="16">
        <f t="shared" si="0"/>
        <v>15.998494259363824</v>
      </c>
      <c r="U4" s="16">
        <f t="shared" si="0"/>
        <v>17.415215398716775</v>
      </c>
      <c r="V4" s="16">
        <f t="shared" si="0"/>
        <v>16.499057196731616</v>
      </c>
      <c r="W4" s="16">
        <f t="shared" si="0"/>
        <v>16.649167541622919</v>
      </c>
    </row>
    <row r="5" spans="1:23" ht="21" x14ac:dyDescent="0.35">
      <c r="A5" s="13">
        <v>924</v>
      </c>
      <c r="B5" s="15">
        <v>31.25</v>
      </c>
      <c r="C5" s="15">
        <v>34.380000000000003</v>
      </c>
      <c r="D5" s="15">
        <v>37.5</v>
      </c>
      <c r="E5" s="15">
        <v>40.630000000000003</v>
      </c>
      <c r="F5" s="15">
        <v>43.75</v>
      </c>
      <c r="G5" s="15">
        <v>50</v>
      </c>
      <c r="H5" s="15">
        <v>53.13</v>
      </c>
      <c r="I5" s="15">
        <v>54.55</v>
      </c>
      <c r="J5" s="15">
        <v>63.64</v>
      </c>
      <c r="K5" s="15">
        <v>66.67</v>
      </c>
      <c r="M5" s="13">
        <v>924</v>
      </c>
      <c r="N5" s="16">
        <f t="shared" ref="N5:W5" si="1">B3/B5</f>
        <v>16</v>
      </c>
      <c r="O5" s="16">
        <f t="shared" si="1"/>
        <v>15.997673065735892</v>
      </c>
      <c r="P5" s="16">
        <f t="shared" si="1"/>
        <v>16</v>
      </c>
      <c r="Q5" s="16">
        <f t="shared" si="1"/>
        <v>15.998031011567805</v>
      </c>
      <c r="R5" s="16">
        <f t="shared" si="1"/>
        <v>16</v>
      </c>
      <c r="S5" s="16">
        <f t="shared" si="1"/>
        <v>16</v>
      </c>
      <c r="T5" s="16">
        <f t="shared" si="1"/>
        <v>15.998494259363824</v>
      </c>
      <c r="U5" s="16">
        <f t="shared" si="1"/>
        <v>17.415215398716775</v>
      </c>
      <c r="V5" s="16">
        <f t="shared" si="1"/>
        <v>16.499057196731616</v>
      </c>
      <c r="W5" s="16">
        <f t="shared" si="1"/>
        <v>16.649167541622919</v>
      </c>
    </row>
    <row r="6" spans="1:23" ht="21" x14ac:dyDescent="0.35">
      <c r="A6" s="13">
        <v>1008</v>
      </c>
      <c r="B6" s="15">
        <v>31.25</v>
      </c>
      <c r="C6" s="15">
        <v>34.380000000000003</v>
      </c>
      <c r="D6" s="15">
        <v>37.5</v>
      </c>
      <c r="E6" s="15">
        <v>40.630000000000003</v>
      </c>
      <c r="F6" s="15">
        <v>43.75</v>
      </c>
      <c r="G6" s="15">
        <v>50</v>
      </c>
      <c r="H6" s="15">
        <v>53.13</v>
      </c>
      <c r="I6" s="15">
        <v>54.55</v>
      </c>
      <c r="J6" s="15">
        <v>63.64</v>
      </c>
      <c r="K6" s="15">
        <v>66.67</v>
      </c>
      <c r="M6" s="13">
        <v>1008</v>
      </c>
      <c r="N6" s="16">
        <f t="shared" ref="N6:W6" si="2">B3/B6</f>
        <v>16</v>
      </c>
      <c r="O6" s="16">
        <f t="shared" si="2"/>
        <v>15.997673065735892</v>
      </c>
      <c r="P6" s="16">
        <f t="shared" si="2"/>
        <v>16</v>
      </c>
      <c r="Q6" s="16">
        <f t="shared" si="2"/>
        <v>15.998031011567805</v>
      </c>
      <c r="R6" s="16">
        <f t="shared" si="2"/>
        <v>16</v>
      </c>
      <c r="S6" s="16">
        <f t="shared" si="2"/>
        <v>16</v>
      </c>
      <c r="T6" s="16">
        <f t="shared" si="2"/>
        <v>15.998494259363824</v>
      </c>
      <c r="U6" s="16">
        <f t="shared" si="2"/>
        <v>17.415215398716775</v>
      </c>
      <c r="V6" s="16">
        <f t="shared" si="2"/>
        <v>16.499057196731616</v>
      </c>
      <c r="W6" s="16">
        <f t="shared" si="2"/>
        <v>16.649167541622919</v>
      </c>
    </row>
    <row r="7" spans="1:23" ht="21" x14ac:dyDescent="0.35">
      <c r="A7" s="13">
        <v>1260</v>
      </c>
      <c r="B7" s="15">
        <v>31.25</v>
      </c>
      <c r="C7" s="15">
        <v>34.380000000000003</v>
      </c>
      <c r="D7" s="15">
        <v>37.5</v>
      </c>
      <c r="E7" s="15">
        <v>40.630000000000003</v>
      </c>
      <c r="F7" s="15">
        <v>43.75</v>
      </c>
      <c r="G7" s="15">
        <v>50</v>
      </c>
      <c r="H7" s="15">
        <v>53.13</v>
      </c>
      <c r="I7" s="15">
        <v>54.55</v>
      </c>
      <c r="J7" s="15">
        <v>63.64</v>
      </c>
      <c r="K7" s="15">
        <v>66.67</v>
      </c>
      <c r="M7" s="13">
        <v>1260</v>
      </c>
      <c r="N7" s="16">
        <f t="shared" ref="N7:W7" si="3">B3/B7</f>
        <v>16</v>
      </c>
      <c r="O7" s="16">
        <f t="shared" si="3"/>
        <v>15.997673065735892</v>
      </c>
      <c r="P7" s="16">
        <f t="shared" si="3"/>
        <v>16</v>
      </c>
      <c r="Q7" s="16">
        <f t="shared" si="3"/>
        <v>15.998031011567805</v>
      </c>
      <c r="R7" s="16">
        <f t="shared" si="3"/>
        <v>16</v>
      </c>
      <c r="S7" s="16">
        <f t="shared" si="3"/>
        <v>16</v>
      </c>
      <c r="T7" s="16">
        <f t="shared" si="3"/>
        <v>15.998494259363824</v>
      </c>
      <c r="U7" s="16">
        <f t="shared" si="3"/>
        <v>17.415215398716775</v>
      </c>
      <c r="V7" s="16">
        <f t="shared" si="3"/>
        <v>16.499057196731616</v>
      </c>
      <c r="W7" s="16">
        <f t="shared" si="3"/>
        <v>16.649167541622919</v>
      </c>
    </row>
    <row r="8" spans="1:23" ht="21" x14ac:dyDescent="0.35">
      <c r="A8" s="13">
        <v>1491</v>
      </c>
      <c r="B8" s="15">
        <v>29.41</v>
      </c>
      <c r="C8" s="15">
        <v>32.35</v>
      </c>
      <c r="D8" s="15">
        <v>35.29</v>
      </c>
      <c r="E8" s="15">
        <v>38.24</v>
      </c>
      <c r="F8" s="15">
        <v>41.18</v>
      </c>
      <c r="G8" s="15">
        <v>47.06</v>
      </c>
      <c r="H8" s="15">
        <v>50</v>
      </c>
      <c r="I8" s="15">
        <v>52.94</v>
      </c>
      <c r="J8" s="15">
        <v>61.76</v>
      </c>
      <c r="K8" s="15">
        <v>65.67</v>
      </c>
      <c r="M8" s="13">
        <v>1491</v>
      </c>
      <c r="N8" s="16">
        <f t="shared" ref="N8:W8" si="4">B3/B8</f>
        <v>17.001020061203672</v>
      </c>
      <c r="O8" s="16">
        <f t="shared" si="4"/>
        <v>17.001545595054097</v>
      </c>
      <c r="P8" s="16">
        <f t="shared" si="4"/>
        <v>17.001983564749221</v>
      </c>
      <c r="Q8" s="16">
        <f t="shared" si="4"/>
        <v>16.997907949790793</v>
      </c>
      <c r="R8" s="16">
        <f t="shared" si="4"/>
        <v>16.998542982030113</v>
      </c>
      <c r="S8" s="16">
        <f t="shared" si="4"/>
        <v>16.999575010624735</v>
      </c>
      <c r="T8" s="16">
        <f t="shared" si="4"/>
        <v>17</v>
      </c>
      <c r="U8" s="16">
        <f t="shared" si="4"/>
        <v>17.944843218738196</v>
      </c>
      <c r="V8" s="16">
        <f t="shared" si="4"/>
        <v>17.001295336787564</v>
      </c>
      <c r="W8" s="16">
        <f t="shared" si="4"/>
        <v>16.902695294655093</v>
      </c>
    </row>
    <row r="9" spans="1:23" ht="21" x14ac:dyDescent="0.35">
      <c r="A9" s="13">
        <v>1743</v>
      </c>
      <c r="B9" s="15">
        <v>29.41</v>
      </c>
      <c r="C9" s="15">
        <v>32.35</v>
      </c>
      <c r="D9" s="15">
        <v>35.29</v>
      </c>
      <c r="E9" s="15">
        <v>38.24</v>
      </c>
      <c r="F9" s="15">
        <v>41.18</v>
      </c>
      <c r="G9" s="15">
        <v>47.06</v>
      </c>
      <c r="H9" s="15">
        <v>50</v>
      </c>
      <c r="I9" s="15">
        <v>52.94</v>
      </c>
      <c r="J9" s="15">
        <v>61.76</v>
      </c>
      <c r="K9" s="15">
        <v>65.67</v>
      </c>
      <c r="M9" s="13">
        <v>1743</v>
      </c>
      <c r="N9" s="16">
        <f t="shared" ref="N9:W9" si="5">B3/B9</f>
        <v>17.001020061203672</v>
      </c>
      <c r="O9" s="16">
        <f t="shared" si="5"/>
        <v>17.001545595054097</v>
      </c>
      <c r="P9" s="16">
        <f t="shared" si="5"/>
        <v>17.001983564749221</v>
      </c>
      <c r="Q9" s="16">
        <f t="shared" si="5"/>
        <v>16.997907949790793</v>
      </c>
      <c r="R9" s="16">
        <f t="shared" si="5"/>
        <v>16.998542982030113</v>
      </c>
      <c r="S9" s="16">
        <f t="shared" si="5"/>
        <v>16.999575010624735</v>
      </c>
      <c r="T9" s="16">
        <f t="shared" si="5"/>
        <v>17</v>
      </c>
      <c r="U9" s="16">
        <f t="shared" si="5"/>
        <v>17.944843218738196</v>
      </c>
      <c r="V9" s="16">
        <f t="shared" si="5"/>
        <v>17.001295336787564</v>
      </c>
      <c r="W9" s="16">
        <f t="shared" si="5"/>
        <v>16.902695294655093</v>
      </c>
    </row>
    <row r="10" spans="1:23" ht="21" x14ac:dyDescent="0.35">
      <c r="A10" s="13">
        <v>1995</v>
      </c>
      <c r="B10" s="15">
        <v>29.41</v>
      </c>
      <c r="C10" s="15">
        <v>32.35</v>
      </c>
      <c r="D10" s="15">
        <v>35.29</v>
      </c>
      <c r="E10" s="15">
        <v>38.24</v>
      </c>
      <c r="F10" s="15">
        <v>41.18</v>
      </c>
      <c r="G10" s="15">
        <v>47.06</v>
      </c>
      <c r="H10" s="15">
        <v>50</v>
      </c>
      <c r="I10" s="15">
        <v>52.94</v>
      </c>
      <c r="J10" s="15">
        <v>61.76</v>
      </c>
      <c r="K10" s="15">
        <v>65.67</v>
      </c>
      <c r="M10" s="13">
        <v>1995</v>
      </c>
      <c r="N10" s="16">
        <f t="shared" ref="N10:W10" si="6">B3/B10</f>
        <v>17.001020061203672</v>
      </c>
      <c r="O10" s="16">
        <f t="shared" si="6"/>
        <v>17.001545595054097</v>
      </c>
      <c r="P10" s="16">
        <f t="shared" si="6"/>
        <v>17.001983564749221</v>
      </c>
      <c r="Q10" s="16">
        <f t="shared" si="6"/>
        <v>16.997907949790793</v>
      </c>
      <c r="R10" s="16">
        <f t="shared" si="6"/>
        <v>16.998542982030113</v>
      </c>
      <c r="S10" s="16">
        <f t="shared" si="6"/>
        <v>16.999575010624735</v>
      </c>
      <c r="T10" s="16">
        <f t="shared" si="6"/>
        <v>17</v>
      </c>
      <c r="U10" s="16">
        <f t="shared" si="6"/>
        <v>17.944843218738196</v>
      </c>
      <c r="V10" s="16">
        <f t="shared" si="6"/>
        <v>17.001295336787564</v>
      </c>
      <c r="W10" s="16">
        <f t="shared" si="6"/>
        <v>16.902695294655093</v>
      </c>
    </row>
    <row r="11" spans="1:23" ht="21" x14ac:dyDescent="0.35">
      <c r="A11" s="13">
        <v>2247</v>
      </c>
      <c r="B11" s="15">
        <v>29.41</v>
      </c>
      <c r="C11" s="15">
        <v>32.35</v>
      </c>
      <c r="D11" s="15">
        <v>35.29</v>
      </c>
      <c r="E11" s="15">
        <v>38.24</v>
      </c>
      <c r="F11" s="15">
        <v>41.18</v>
      </c>
      <c r="G11" s="15">
        <v>47.06</v>
      </c>
      <c r="H11" s="15">
        <v>50</v>
      </c>
      <c r="I11" s="15">
        <v>52.94</v>
      </c>
      <c r="J11" s="15">
        <v>61.76</v>
      </c>
      <c r="K11" s="15">
        <v>65.67</v>
      </c>
      <c r="M11" s="13">
        <v>2247</v>
      </c>
      <c r="N11" s="16">
        <f t="shared" ref="N11:W11" si="7">B3/B11</f>
        <v>17.001020061203672</v>
      </c>
      <c r="O11" s="16">
        <f t="shared" si="7"/>
        <v>17.001545595054097</v>
      </c>
      <c r="P11" s="16">
        <f t="shared" si="7"/>
        <v>17.001983564749221</v>
      </c>
      <c r="Q11" s="16">
        <f t="shared" si="7"/>
        <v>16.997907949790793</v>
      </c>
      <c r="R11" s="16">
        <f t="shared" si="7"/>
        <v>16.998542982030113</v>
      </c>
      <c r="S11" s="16">
        <f t="shared" si="7"/>
        <v>16.999575010624735</v>
      </c>
      <c r="T11" s="16">
        <f t="shared" si="7"/>
        <v>17</v>
      </c>
      <c r="U11" s="16">
        <f t="shared" si="7"/>
        <v>17.944843218738196</v>
      </c>
      <c r="V11" s="16">
        <f t="shared" si="7"/>
        <v>17.001295336787564</v>
      </c>
      <c r="W11" s="16">
        <f t="shared" si="7"/>
        <v>16.902695294655093</v>
      </c>
    </row>
    <row r="12" spans="1:23" ht="21" x14ac:dyDescent="0.35">
      <c r="A12" s="13">
        <v>2499</v>
      </c>
      <c r="B12" s="15">
        <v>29.41</v>
      </c>
      <c r="C12" s="15">
        <v>32.35</v>
      </c>
      <c r="D12" s="15">
        <v>35.29</v>
      </c>
      <c r="E12" s="15">
        <v>38.24</v>
      </c>
      <c r="F12" s="15">
        <v>41.18</v>
      </c>
      <c r="G12" s="15">
        <v>47.06</v>
      </c>
      <c r="H12" s="15">
        <v>50</v>
      </c>
      <c r="I12" s="15">
        <v>52.94</v>
      </c>
      <c r="J12" s="15">
        <v>61.76</v>
      </c>
      <c r="K12" s="15">
        <v>65.67</v>
      </c>
      <c r="M12" s="13">
        <v>2499</v>
      </c>
      <c r="N12" s="16">
        <f t="shared" ref="N12:W12" si="8">B3/B12</f>
        <v>17.001020061203672</v>
      </c>
      <c r="O12" s="16">
        <f t="shared" si="8"/>
        <v>17.001545595054097</v>
      </c>
      <c r="P12" s="16">
        <f t="shared" si="8"/>
        <v>17.001983564749221</v>
      </c>
      <c r="Q12" s="16">
        <f t="shared" si="8"/>
        <v>16.997907949790793</v>
      </c>
      <c r="R12" s="16">
        <f t="shared" si="8"/>
        <v>16.998542982030113</v>
      </c>
      <c r="S12" s="16">
        <f t="shared" si="8"/>
        <v>16.999575010624735</v>
      </c>
      <c r="T12" s="16">
        <f t="shared" si="8"/>
        <v>17</v>
      </c>
      <c r="U12" s="16">
        <f t="shared" si="8"/>
        <v>17.944843218738196</v>
      </c>
      <c r="V12" s="16">
        <f t="shared" si="8"/>
        <v>17.001295336787564</v>
      </c>
      <c r="W12" s="16">
        <f t="shared" si="8"/>
        <v>16.902695294655093</v>
      </c>
    </row>
    <row r="13" spans="1:23" ht="21" x14ac:dyDescent="0.35">
      <c r="A13" s="13">
        <v>2751</v>
      </c>
      <c r="B13" s="15">
        <v>29.41</v>
      </c>
      <c r="C13" s="15">
        <v>32.35</v>
      </c>
      <c r="D13" s="15">
        <v>35.29</v>
      </c>
      <c r="E13" s="15">
        <v>38.24</v>
      </c>
      <c r="F13" s="15">
        <v>41.18</v>
      </c>
      <c r="G13" s="15">
        <v>47.06</v>
      </c>
      <c r="H13" s="15">
        <v>50</v>
      </c>
      <c r="I13" s="15">
        <v>52.94</v>
      </c>
      <c r="J13" s="15">
        <v>61.76</v>
      </c>
      <c r="K13" s="15">
        <v>65.67</v>
      </c>
      <c r="M13" s="13">
        <v>2751</v>
      </c>
      <c r="N13" s="16">
        <f t="shared" ref="N13:W13" si="9">B3/B13</f>
        <v>17.001020061203672</v>
      </c>
      <c r="O13" s="16">
        <f t="shared" si="9"/>
        <v>17.001545595054097</v>
      </c>
      <c r="P13" s="16">
        <f t="shared" si="9"/>
        <v>17.001983564749221</v>
      </c>
      <c r="Q13" s="16">
        <f t="shared" si="9"/>
        <v>16.997907949790793</v>
      </c>
      <c r="R13" s="16">
        <f t="shared" si="9"/>
        <v>16.998542982030113</v>
      </c>
      <c r="S13" s="16">
        <f t="shared" si="9"/>
        <v>16.999575010624735</v>
      </c>
      <c r="T13" s="16">
        <f t="shared" si="9"/>
        <v>17</v>
      </c>
      <c r="U13" s="16">
        <f t="shared" si="9"/>
        <v>17.944843218738196</v>
      </c>
      <c r="V13" s="16">
        <f t="shared" si="9"/>
        <v>17.001295336787564</v>
      </c>
      <c r="W13" s="16">
        <f t="shared" si="9"/>
        <v>16.902695294655093</v>
      </c>
    </row>
    <row r="14" spans="1:23" ht="21" x14ac:dyDescent="0.35">
      <c r="A14" s="13">
        <v>3003</v>
      </c>
      <c r="B14" s="15">
        <v>29.41</v>
      </c>
      <c r="C14" s="15">
        <v>32.35</v>
      </c>
      <c r="D14" s="15">
        <v>35.29</v>
      </c>
      <c r="E14" s="15">
        <v>38.24</v>
      </c>
      <c r="F14" s="15">
        <v>41.18</v>
      </c>
      <c r="G14" s="15">
        <v>47.06</v>
      </c>
      <c r="H14" s="15">
        <v>50</v>
      </c>
      <c r="I14" s="15">
        <v>52.94</v>
      </c>
      <c r="J14" s="15">
        <v>61.76</v>
      </c>
      <c r="K14" s="15">
        <v>65.67</v>
      </c>
      <c r="M14" s="13">
        <v>3003</v>
      </c>
      <c r="N14" s="16">
        <f t="shared" ref="N14:W14" si="10">B3/B14</f>
        <v>17.001020061203672</v>
      </c>
      <c r="O14" s="16">
        <f t="shared" si="10"/>
        <v>17.001545595054097</v>
      </c>
      <c r="P14" s="16">
        <f t="shared" si="10"/>
        <v>17.001983564749221</v>
      </c>
      <c r="Q14" s="16">
        <f t="shared" si="10"/>
        <v>16.997907949790793</v>
      </c>
      <c r="R14" s="16">
        <f t="shared" si="10"/>
        <v>16.998542982030113</v>
      </c>
      <c r="S14" s="16">
        <f t="shared" si="10"/>
        <v>16.999575010624735</v>
      </c>
      <c r="T14" s="16">
        <f t="shared" si="10"/>
        <v>17</v>
      </c>
      <c r="U14" s="16">
        <f t="shared" si="10"/>
        <v>17.944843218738196</v>
      </c>
      <c r="V14" s="16">
        <f t="shared" si="10"/>
        <v>17.001295336787564</v>
      </c>
      <c r="W14" s="16">
        <f t="shared" si="10"/>
        <v>16.902695294655093</v>
      </c>
    </row>
    <row r="15" spans="1:23" ht="21" x14ac:dyDescent="0.35">
      <c r="A15" s="13">
        <v>3255</v>
      </c>
      <c r="B15" s="15">
        <v>29.41</v>
      </c>
      <c r="C15" s="15">
        <v>32.35</v>
      </c>
      <c r="D15" s="15">
        <v>35.29</v>
      </c>
      <c r="E15" s="15">
        <v>38.24</v>
      </c>
      <c r="F15" s="15">
        <v>41.18</v>
      </c>
      <c r="G15" s="15">
        <v>47.06</v>
      </c>
      <c r="H15" s="15">
        <v>50</v>
      </c>
      <c r="I15" s="15">
        <v>52.94</v>
      </c>
      <c r="J15" s="15">
        <v>61.76</v>
      </c>
      <c r="K15" s="15">
        <v>65.67</v>
      </c>
      <c r="M15" s="13">
        <v>3255</v>
      </c>
      <c r="N15" s="16">
        <f t="shared" ref="N15:W15" si="11">B3/B15</f>
        <v>17.001020061203672</v>
      </c>
      <c r="O15" s="16">
        <f t="shared" si="11"/>
        <v>17.001545595054097</v>
      </c>
      <c r="P15" s="16">
        <f t="shared" si="11"/>
        <v>17.001983564749221</v>
      </c>
      <c r="Q15" s="16">
        <f t="shared" si="11"/>
        <v>16.997907949790793</v>
      </c>
      <c r="R15" s="16">
        <f t="shared" si="11"/>
        <v>16.998542982030113</v>
      </c>
      <c r="S15" s="16">
        <f t="shared" si="11"/>
        <v>16.999575010624735</v>
      </c>
      <c r="T15" s="16">
        <f t="shared" si="11"/>
        <v>17</v>
      </c>
      <c r="U15" s="16">
        <f t="shared" si="11"/>
        <v>17.944843218738196</v>
      </c>
      <c r="V15" s="16">
        <f t="shared" si="11"/>
        <v>17.001295336787564</v>
      </c>
      <c r="W15" s="16">
        <f t="shared" si="11"/>
        <v>16.902695294655093</v>
      </c>
    </row>
    <row r="16" spans="1:23" ht="21" x14ac:dyDescent="0.35">
      <c r="A16" s="13">
        <v>3507</v>
      </c>
      <c r="B16" s="15">
        <v>29.41</v>
      </c>
      <c r="C16" s="15">
        <v>32.35</v>
      </c>
      <c r="D16" s="15">
        <v>35.29</v>
      </c>
      <c r="E16" s="15">
        <v>38.24</v>
      </c>
      <c r="F16" s="15">
        <v>41.18</v>
      </c>
      <c r="G16" s="15">
        <v>47.06</v>
      </c>
      <c r="H16" s="15">
        <v>50</v>
      </c>
      <c r="I16" s="15">
        <v>51.43</v>
      </c>
      <c r="J16" s="15">
        <v>60</v>
      </c>
      <c r="K16" s="15">
        <v>65.67</v>
      </c>
      <c r="M16" s="13">
        <v>3507</v>
      </c>
      <c r="N16" s="16">
        <f t="shared" ref="N16:W16" si="12">B3/B16</f>
        <v>17.001020061203672</v>
      </c>
      <c r="O16" s="16">
        <f t="shared" si="12"/>
        <v>17.001545595054097</v>
      </c>
      <c r="P16" s="16">
        <f t="shared" si="12"/>
        <v>17.001983564749221</v>
      </c>
      <c r="Q16" s="16">
        <f t="shared" si="12"/>
        <v>16.997907949790793</v>
      </c>
      <c r="R16" s="16">
        <f t="shared" si="12"/>
        <v>16.998542982030113</v>
      </c>
      <c r="S16" s="16">
        <f t="shared" si="12"/>
        <v>16.999575010624735</v>
      </c>
      <c r="T16" s="16">
        <f t="shared" si="12"/>
        <v>17</v>
      </c>
      <c r="U16" s="16">
        <f t="shared" si="12"/>
        <v>18.471709119191132</v>
      </c>
      <c r="V16" s="16">
        <f t="shared" si="12"/>
        <v>17.5</v>
      </c>
      <c r="W16" s="16">
        <f t="shared" si="12"/>
        <v>16.902695294655093</v>
      </c>
    </row>
    <row r="17" spans="1:23" ht="21" x14ac:dyDescent="0.35">
      <c r="A17" s="13">
        <v>3759</v>
      </c>
      <c r="B17" s="15">
        <v>29.41</v>
      </c>
      <c r="C17" s="15">
        <v>32.35</v>
      </c>
      <c r="D17" s="15">
        <v>35.29</v>
      </c>
      <c r="E17" s="15">
        <v>38.24</v>
      </c>
      <c r="F17" s="15">
        <v>41.18</v>
      </c>
      <c r="G17" s="15">
        <v>47.06</v>
      </c>
      <c r="H17" s="15">
        <v>50</v>
      </c>
      <c r="I17" s="15">
        <v>51.43</v>
      </c>
      <c r="J17" s="15">
        <v>60</v>
      </c>
      <c r="K17" s="15">
        <v>65.67</v>
      </c>
      <c r="M17" s="13">
        <v>3759</v>
      </c>
      <c r="N17" s="16">
        <f t="shared" ref="N17:W17" si="13">B3/B17</f>
        <v>17.001020061203672</v>
      </c>
      <c r="O17" s="16">
        <f t="shared" si="13"/>
        <v>17.001545595054097</v>
      </c>
      <c r="P17" s="16">
        <f t="shared" si="13"/>
        <v>17.001983564749221</v>
      </c>
      <c r="Q17" s="16">
        <f t="shared" si="13"/>
        <v>16.997907949790793</v>
      </c>
      <c r="R17" s="16">
        <f t="shared" si="13"/>
        <v>16.998542982030113</v>
      </c>
      <c r="S17" s="16">
        <f t="shared" si="13"/>
        <v>16.999575010624735</v>
      </c>
      <c r="T17" s="16">
        <f t="shared" si="13"/>
        <v>17</v>
      </c>
      <c r="U17" s="16">
        <f t="shared" si="13"/>
        <v>18.471709119191132</v>
      </c>
      <c r="V17" s="16">
        <f t="shared" si="13"/>
        <v>17.5</v>
      </c>
      <c r="W17" s="16">
        <f t="shared" si="13"/>
        <v>16.902695294655093</v>
      </c>
    </row>
    <row r="18" spans="1:23" ht="21" x14ac:dyDescent="0.35">
      <c r="A18" s="13">
        <v>4242</v>
      </c>
      <c r="B18" s="15">
        <v>28.57</v>
      </c>
      <c r="C18" s="15">
        <v>31.43</v>
      </c>
      <c r="D18" s="15">
        <v>34.29</v>
      </c>
      <c r="E18" s="15">
        <v>37.14</v>
      </c>
      <c r="F18" s="15">
        <v>40</v>
      </c>
      <c r="G18" s="15">
        <v>45.71</v>
      </c>
      <c r="H18" s="15">
        <v>48.57</v>
      </c>
      <c r="I18" s="15">
        <v>51.43</v>
      </c>
      <c r="J18" s="15">
        <v>60</v>
      </c>
      <c r="K18" s="15">
        <v>62.86</v>
      </c>
      <c r="M18" s="13">
        <v>4242</v>
      </c>
      <c r="N18" s="16">
        <f t="shared" ref="N18:W18" si="14">B3/B18</f>
        <v>17.500875043752188</v>
      </c>
      <c r="O18" s="16">
        <f t="shared" si="14"/>
        <v>17.499204581609927</v>
      </c>
      <c r="P18" s="16">
        <f t="shared" si="14"/>
        <v>17.497812773403325</v>
      </c>
      <c r="Q18" s="16">
        <f t="shared" si="14"/>
        <v>17.501346257404414</v>
      </c>
      <c r="R18" s="16">
        <f t="shared" si="14"/>
        <v>17.5</v>
      </c>
      <c r="S18" s="16">
        <f t="shared" si="14"/>
        <v>17.501640778823013</v>
      </c>
      <c r="T18" s="16">
        <f t="shared" si="14"/>
        <v>17.500514721021208</v>
      </c>
      <c r="U18" s="16">
        <f t="shared" si="14"/>
        <v>18.471709119191132</v>
      </c>
      <c r="V18" s="16">
        <f t="shared" si="14"/>
        <v>17.5</v>
      </c>
      <c r="W18" s="16">
        <f t="shared" si="14"/>
        <v>17.658288259624562</v>
      </c>
    </row>
    <row r="19" spans="1:23" ht="21.75" customHeight="1" x14ac:dyDescent="0.35">
      <c r="A19" s="13">
        <v>5355</v>
      </c>
      <c r="B19" s="15">
        <v>28.57</v>
      </c>
      <c r="C19" s="15">
        <v>31.43</v>
      </c>
      <c r="D19" s="15">
        <v>34.29</v>
      </c>
      <c r="E19" s="15">
        <v>37.14</v>
      </c>
      <c r="F19" s="15">
        <v>40</v>
      </c>
      <c r="G19" s="15">
        <v>45.71</v>
      </c>
      <c r="H19" s="15">
        <v>48.57</v>
      </c>
      <c r="I19" s="15">
        <v>51.43</v>
      </c>
      <c r="J19" s="15">
        <v>60</v>
      </c>
      <c r="K19" s="15">
        <v>62.86</v>
      </c>
      <c r="M19" s="13">
        <v>5355</v>
      </c>
      <c r="N19" s="16">
        <f t="shared" ref="N19:W19" si="15">B3/B19</f>
        <v>17.500875043752188</v>
      </c>
      <c r="O19" s="16">
        <f t="shared" si="15"/>
        <v>17.499204581609927</v>
      </c>
      <c r="P19" s="16">
        <f t="shared" si="15"/>
        <v>17.497812773403325</v>
      </c>
      <c r="Q19" s="16">
        <f t="shared" si="15"/>
        <v>17.501346257404414</v>
      </c>
      <c r="R19" s="16">
        <f t="shared" si="15"/>
        <v>17.5</v>
      </c>
      <c r="S19" s="16">
        <f t="shared" si="15"/>
        <v>17.501640778823013</v>
      </c>
      <c r="T19" s="16">
        <f t="shared" si="15"/>
        <v>17.500514721021208</v>
      </c>
      <c r="U19" s="16">
        <f t="shared" si="15"/>
        <v>18.471709119191132</v>
      </c>
      <c r="V19" s="16">
        <f t="shared" si="15"/>
        <v>17.5</v>
      </c>
      <c r="W19" s="16">
        <f t="shared" si="15"/>
        <v>17.658288259624562</v>
      </c>
    </row>
    <row r="20" spans="1:23" ht="47.25" customHeight="1" x14ac:dyDescent="0.25"/>
    <row r="21" spans="1:23" ht="33.75" customHeight="1" x14ac:dyDescent="0.25">
      <c r="A21" s="17"/>
      <c r="B21" s="10"/>
      <c r="C21" s="10"/>
      <c r="D21" s="10"/>
      <c r="E21" s="10"/>
      <c r="F21" s="10" t="s">
        <v>3</v>
      </c>
      <c r="G21" s="10"/>
      <c r="H21" s="10"/>
      <c r="I21" s="10"/>
      <c r="J21" s="10"/>
      <c r="K21" s="18"/>
      <c r="M21" s="17"/>
      <c r="N21" s="10"/>
      <c r="O21" s="10"/>
      <c r="P21" s="10"/>
      <c r="Q21" s="10"/>
      <c r="R21" s="10" t="s">
        <v>4</v>
      </c>
      <c r="S21" s="10"/>
      <c r="T21" s="10"/>
      <c r="U21" s="10"/>
      <c r="V21" s="10"/>
      <c r="W21" s="18"/>
    </row>
    <row r="22" spans="1:23" ht="28.5" customHeight="1" x14ac:dyDescent="0.35">
      <c r="A22" s="12"/>
      <c r="B22" s="13">
        <v>500</v>
      </c>
      <c r="C22" s="13">
        <v>550</v>
      </c>
      <c r="D22" s="13">
        <v>600</v>
      </c>
      <c r="E22" s="13">
        <v>650</v>
      </c>
      <c r="F22" s="13">
        <v>700</v>
      </c>
      <c r="G22" s="13">
        <v>800</v>
      </c>
      <c r="H22" s="13">
        <v>850</v>
      </c>
      <c r="I22" s="13">
        <v>950</v>
      </c>
      <c r="J22" s="13">
        <v>1075</v>
      </c>
      <c r="K22" s="13">
        <v>1110</v>
      </c>
      <c r="M22" s="12"/>
      <c r="N22" s="13">
        <v>500</v>
      </c>
      <c r="O22" s="13">
        <v>550</v>
      </c>
      <c r="P22" s="13">
        <v>600</v>
      </c>
      <c r="Q22" s="13">
        <v>650</v>
      </c>
      <c r="R22" s="13">
        <v>700</v>
      </c>
      <c r="S22" s="13">
        <v>800</v>
      </c>
      <c r="T22" s="13">
        <v>850</v>
      </c>
      <c r="U22" s="13">
        <v>950</v>
      </c>
      <c r="V22" s="13">
        <v>1075</v>
      </c>
      <c r="W22" s="13">
        <v>1110</v>
      </c>
    </row>
    <row r="23" spans="1:23" ht="21" x14ac:dyDescent="0.35">
      <c r="A23" s="13">
        <v>861</v>
      </c>
      <c r="B23" s="16">
        <f t="shared" ref="B23:K23" si="16">N22/N23</f>
        <v>31.25</v>
      </c>
      <c r="C23" s="16">
        <f t="shared" si="16"/>
        <v>34.375</v>
      </c>
      <c r="D23" s="16">
        <f t="shared" si="16"/>
        <v>37.5</v>
      </c>
      <c r="E23" s="16">
        <f t="shared" si="16"/>
        <v>40.625</v>
      </c>
      <c r="F23" s="16">
        <f t="shared" si="16"/>
        <v>43.75</v>
      </c>
      <c r="G23" s="16">
        <f t="shared" si="16"/>
        <v>50</v>
      </c>
      <c r="H23" s="16">
        <f t="shared" si="16"/>
        <v>53.125</v>
      </c>
      <c r="I23" s="16">
        <f t="shared" si="16"/>
        <v>59.375</v>
      </c>
      <c r="J23" s="16">
        <f t="shared" si="16"/>
        <v>67.1875</v>
      </c>
      <c r="K23" s="16">
        <f t="shared" si="16"/>
        <v>69.375</v>
      </c>
      <c r="M23" s="13">
        <v>861</v>
      </c>
      <c r="N23" s="19">
        <v>16</v>
      </c>
      <c r="O23" s="19">
        <v>16</v>
      </c>
      <c r="P23" s="19">
        <v>16</v>
      </c>
      <c r="Q23" s="19">
        <v>16</v>
      </c>
      <c r="R23" s="19">
        <v>16</v>
      </c>
      <c r="S23" s="19">
        <v>16</v>
      </c>
      <c r="T23" s="19">
        <v>16</v>
      </c>
      <c r="U23" s="19">
        <v>16</v>
      </c>
      <c r="V23" s="19">
        <v>16</v>
      </c>
      <c r="W23" s="19">
        <v>16</v>
      </c>
    </row>
    <row r="24" spans="1:23" ht="21" x14ac:dyDescent="0.35">
      <c r="A24" s="13">
        <v>924</v>
      </c>
      <c r="B24" s="16">
        <f t="shared" ref="B24:K24" si="17">N22/N24</f>
        <v>31.25</v>
      </c>
      <c r="C24" s="16">
        <f t="shared" si="17"/>
        <v>34.375</v>
      </c>
      <c r="D24" s="16">
        <f t="shared" si="17"/>
        <v>37.5</v>
      </c>
      <c r="E24" s="16">
        <f t="shared" si="17"/>
        <v>40.625</v>
      </c>
      <c r="F24" s="16">
        <f t="shared" si="17"/>
        <v>43.75</v>
      </c>
      <c r="G24" s="16">
        <f t="shared" si="17"/>
        <v>50</v>
      </c>
      <c r="H24" s="16">
        <f t="shared" si="17"/>
        <v>53.125</v>
      </c>
      <c r="I24" s="16">
        <f t="shared" si="17"/>
        <v>59.375</v>
      </c>
      <c r="J24" s="16">
        <f t="shared" si="17"/>
        <v>67.1875</v>
      </c>
      <c r="K24" s="16">
        <f t="shared" si="17"/>
        <v>69.375</v>
      </c>
      <c r="M24" s="13">
        <v>924</v>
      </c>
      <c r="N24" s="19">
        <v>16</v>
      </c>
      <c r="O24" s="19">
        <v>16</v>
      </c>
      <c r="P24" s="19">
        <v>16</v>
      </c>
      <c r="Q24" s="19">
        <v>16</v>
      </c>
      <c r="R24" s="19">
        <v>16</v>
      </c>
      <c r="S24" s="19">
        <v>16</v>
      </c>
      <c r="T24" s="19">
        <v>16</v>
      </c>
      <c r="U24" s="19">
        <v>16</v>
      </c>
      <c r="V24" s="19">
        <v>16</v>
      </c>
      <c r="W24" s="19">
        <v>16</v>
      </c>
    </row>
    <row r="25" spans="1:23" ht="21" x14ac:dyDescent="0.35">
      <c r="A25" s="13">
        <v>1008</v>
      </c>
      <c r="B25" s="16">
        <f t="shared" ref="B25:K25" si="18">N22/N25</f>
        <v>31.25</v>
      </c>
      <c r="C25" s="16">
        <f t="shared" si="18"/>
        <v>34.375</v>
      </c>
      <c r="D25" s="16">
        <f t="shared" si="18"/>
        <v>37.5</v>
      </c>
      <c r="E25" s="16">
        <f t="shared" si="18"/>
        <v>40.625</v>
      </c>
      <c r="F25" s="16">
        <f t="shared" si="18"/>
        <v>43.75</v>
      </c>
      <c r="G25" s="16">
        <f t="shared" si="18"/>
        <v>50</v>
      </c>
      <c r="H25" s="16">
        <f t="shared" si="18"/>
        <v>53.125</v>
      </c>
      <c r="I25" s="16">
        <f t="shared" si="18"/>
        <v>59.375</v>
      </c>
      <c r="J25" s="16">
        <f t="shared" si="18"/>
        <v>67.1875</v>
      </c>
      <c r="K25" s="16">
        <f t="shared" si="18"/>
        <v>69.375</v>
      </c>
      <c r="M25" s="13">
        <v>1008</v>
      </c>
      <c r="N25" s="19">
        <v>16</v>
      </c>
      <c r="O25" s="19">
        <v>16</v>
      </c>
      <c r="P25" s="19">
        <v>16</v>
      </c>
      <c r="Q25" s="19">
        <v>16</v>
      </c>
      <c r="R25" s="19">
        <v>16</v>
      </c>
      <c r="S25" s="19">
        <v>16</v>
      </c>
      <c r="T25" s="19">
        <v>16</v>
      </c>
      <c r="U25" s="19">
        <v>16</v>
      </c>
      <c r="V25" s="19">
        <v>16</v>
      </c>
      <c r="W25" s="19">
        <v>16</v>
      </c>
    </row>
    <row r="26" spans="1:23" ht="21" x14ac:dyDescent="0.35">
      <c r="A26" s="13">
        <v>1260</v>
      </c>
      <c r="B26" s="16">
        <f t="shared" ref="B26:K26" si="19">N22/N26</f>
        <v>31.25</v>
      </c>
      <c r="C26" s="16">
        <f t="shared" si="19"/>
        <v>34.375</v>
      </c>
      <c r="D26" s="16">
        <f t="shared" si="19"/>
        <v>37.5</v>
      </c>
      <c r="E26" s="16">
        <f t="shared" si="19"/>
        <v>40.625</v>
      </c>
      <c r="F26" s="16">
        <f t="shared" si="19"/>
        <v>43.75</v>
      </c>
      <c r="G26" s="16">
        <f t="shared" si="19"/>
        <v>50</v>
      </c>
      <c r="H26" s="16">
        <f t="shared" si="19"/>
        <v>53.125</v>
      </c>
      <c r="I26" s="16">
        <f t="shared" si="19"/>
        <v>59.375</v>
      </c>
      <c r="J26" s="16">
        <f t="shared" si="19"/>
        <v>67.1875</v>
      </c>
      <c r="K26" s="16">
        <f t="shared" si="19"/>
        <v>69.375</v>
      </c>
      <c r="M26" s="13">
        <v>1260</v>
      </c>
      <c r="N26" s="19">
        <v>16</v>
      </c>
      <c r="O26" s="19">
        <v>16</v>
      </c>
      <c r="P26" s="19">
        <v>16</v>
      </c>
      <c r="Q26" s="19">
        <v>16</v>
      </c>
      <c r="R26" s="19">
        <v>16</v>
      </c>
      <c r="S26" s="19">
        <v>16</v>
      </c>
      <c r="T26" s="19">
        <v>16</v>
      </c>
      <c r="U26" s="19">
        <v>16</v>
      </c>
      <c r="V26" s="19">
        <v>16</v>
      </c>
      <c r="W26" s="19">
        <v>16</v>
      </c>
    </row>
    <row r="27" spans="1:23" ht="21" x14ac:dyDescent="0.35">
      <c r="A27" s="13">
        <v>1491</v>
      </c>
      <c r="B27" s="16">
        <f t="shared" ref="B27:K27" si="20">N22/N27</f>
        <v>29.411764705882351</v>
      </c>
      <c r="C27" s="16">
        <f t="shared" si="20"/>
        <v>32.352941176470587</v>
      </c>
      <c r="D27" s="16">
        <f t="shared" si="20"/>
        <v>35.294117647058826</v>
      </c>
      <c r="E27" s="16">
        <f t="shared" si="20"/>
        <v>38.235294117647058</v>
      </c>
      <c r="F27" s="16">
        <f t="shared" si="20"/>
        <v>41.176470588235297</v>
      </c>
      <c r="G27" s="16">
        <f t="shared" si="20"/>
        <v>47.058823529411768</v>
      </c>
      <c r="H27" s="16">
        <f t="shared" si="20"/>
        <v>50</v>
      </c>
      <c r="I27" s="16">
        <f t="shared" si="20"/>
        <v>55.882352941176471</v>
      </c>
      <c r="J27" s="16">
        <f t="shared" si="20"/>
        <v>63.235294117647058</v>
      </c>
      <c r="K27" s="16">
        <f t="shared" si="20"/>
        <v>65.294117647058826</v>
      </c>
      <c r="M27" s="13">
        <v>1491</v>
      </c>
      <c r="N27" s="16">
        <v>17</v>
      </c>
      <c r="O27" s="16">
        <v>17</v>
      </c>
      <c r="P27" s="16">
        <v>17</v>
      </c>
      <c r="Q27" s="16">
        <v>17</v>
      </c>
      <c r="R27" s="16">
        <v>17</v>
      </c>
      <c r="S27" s="16">
        <v>17</v>
      </c>
      <c r="T27" s="16">
        <v>17</v>
      </c>
      <c r="U27" s="16">
        <v>17</v>
      </c>
      <c r="V27" s="16">
        <v>17</v>
      </c>
      <c r="W27" s="16">
        <v>17</v>
      </c>
    </row>
    <row r="28" spans="1:23" ht="21" x14ac:dyDescent="0.35">
      <c r="A28" s="13">
        <v>1743</v>
      </c>
      <c r="B28" s="16">
        <f t="shared" ref="B28:K28" si="21">N22/N28</f>
        <v>29.411764705882351</v>
      </c>
      <c r="C28" s="16">
        <f t="shared" si="21"/>
        <v>32.352941176470587</v>
      </c>
      <c r="D28" s="16">
        <f t="shared" si="21"/>
        <v>35.294117647058826</v>
      </c>
      <c r="E28" s="16">
        <f t="shared" si="21"/>
        <v>38.235294117647058</v>
      </c>
      <c r="F28" s="16">
        <f t="shared" si="21"/>
        <v>41.176470588235297</v>
      </c>
      <c r="G28" s="16">
        <f t="shared" si="21"/>
        <v>47.058823529411768</v>
      </c>
      <c r="H28" s="16">
        <f t="shared" si="21"/>
        <v>50</v>
      </c>
      <c r="I28" s="16">
        <f t="shared" si="21"/>
        <v>55.882352941176471</v>
      </c>
      <c r="J28" s="16">
        <f t="shared" si="21"/>
        <v>63.235294117647058</v>
      </c>
      <c r="K28" s="16">
        <f t="shared" si="21"/>
        <v>65.294117647058826</v>
      </c>
      <c r="M28" s="13">
        <v>1743</v>
      </c>
      <c r="N28" s="16">
        <v>17</v>
      </c>
      <c r="O28" s="16">
        <v>17</v>
      </c>
      <c r="P28" s="16">
        <v>17</v>
      </c>
      <c r="Q28" s="16">
        <v>17</v>
      </c>
      <c r="R28" s="16">
        <v>17</v>
      </c>
      <c r="S28" s="16">
        <v>17</v>
      </c>
      <c r="T28" s="16">
        <v>17</v>
      </c>
      <c r="U28" s="16">
        <v>17</v>
      </c>
      <c r="V28" s="16">
        <v>17</v>
      </c>
      <c r="W28" s="16">
        <v>17</v>
      </c>
    </row>
    <row r="29" spans="1:23" ht="21" x14ac:dyDescent="0.35">
      <c r="A29" s="13">
        <v>1995</v>
      </c>
      <c r="B29" s="16">
        <f t="shared" ref="B29:K29" si="22">N22/N29</f>
        <v>29.411764705882351</v>
      </c>
      <c r="C29" s="16">
        <f t="shared" si="22"/>
        <v>32.352941176470587</v>
      </c>
      <c r="D29" s="16">
        <f t="shared" si="22"/>
        <v>35.294117647058826</v>
      </c>
      <c r="E29" s="16">
        <f t="shared" si="22"/>
        <v>38.235294117647058</v>
      </c>
      <c r="F29" s="16">
        <f t="shared" si="22"/>
        <v>41.176470588235297</v>
      </c>
      <c r="G29" s="16">
        <f t="shared" si="22"/>
        <v>47.058823529411768</v>
      </c>
      <c r="H29" s="16">
        <f t="shared" si="22"/>
        <v>50</v>
      </c>
      <c r="I29" s="16">
        <f t="shared" si="22"/>
        <v>55.882352941176471</v>
      </c>
      <c r="J29" s="16">
        <f t="shared" si="22"/>
        <v>63.235294117647058</v>
      </c>
      <c r="K29" s="16">
        <f t="shared" si="22"/>
        <v>65.294117647058826</v>
      </c>
      <c r="M29" s="13">
        <v>1995</v>
      </c>
      <c r="N29" s="16">
        <v>17</v>
      </c>
      <c r="O29" s="16">
        <v>17</v>
      </c>
      <c r="P29" s="16">
        <v>17</v>
      </c>
      <c r="Q29" s="16">
        <v>17</v>
      </c>
      <c r="R29" s="16">
        <v>17</v>
      </c>
      <c r="S29" s="16">
        <v>17</v>
      </c>
      <c r="T29" s="16">
        <v>17</v>
      </c>
      <c r="U29" s="16">
        <v>17</v>
      </c>
      <c r="V29" s="16">
        <v>17</v>
      </c>
      <c r="W29" s="16">
        <v>17</v>
      </c>
    </row>
    <row r="30" spans="1:23" ht="21" x14ac:dyDescent="0.35">
      <c r="A30" s="13">
        <v>2247</v>
      </c>
      <c r="B30" s="16">
        <f t="shared" ref="B30:K30" si="23">N22/N30</f>
        <v>29.411764705882351</v>
      </c>
      <c r="C30" s="16">
        <f t="shared" si="23"/>
        <v>32.352941176470587</v>
      </c>
      <c r="D30" s="16">
        <f t="shared" si="23"/>
        <v>35.294117647058826</v>
      </c>
      <c r="E30" s="16">
        <f t="shared" si="23"/>
        <v>38.235294117647058</v>
      </c>
      <c r="F30" s="16">
        <f t="shared" si="23"/>
        <v>41.176470588235297</v>
      </c>
      <c r="G30" s="16">
        <f t="shared" si="23"/>
        <v>47.058823529411768</v>
      </c>
      <c r="H30" s="16">
        <f t="shared" si="23"/>
        <v>50</v>
      </c>
      <c r="I30" s="16">
        <f t="shared" si="23"/>
        <v>55.882352941176471</v>
      </c>
      <c r="J30" s="16">
        <f t="shared" si="23"/>
        <v>63.235294117647058</v>
      </c>
      <c r="K30" s="16">
        <f t="shared" si="23"/>
        <v>65.294117647058826</v>
      </c>
      <c r="M30" s="13">
        <v>2247</v>
      </c>
      <c r="N30" s="16">
        <v>17</v>
      </c>
      <c r="O30" s="16">
        <v>17</v>
      </c>
      <c r="P30" s="16">
        <v>17</v>
      </c>
      <c r="Q30" s="16">
        <v>17</v>
      </c>
      <c r="R30" s="16">
        <v>17</v>
      </c>
      <c r="S30" s="16">
        <v>17</v>
      </c>
      <c r="T30" s="16">
        <v>17</v>
      </c>
      <c r="U30" s="16">
        <v>17</v>
      </c>
      <c r="V30" s="16">
        <v>17</v>
      </c>
      <c r="W30" s="16">
        <v>17</v>
      </c>
    </row>
    <row r="31" spans="1:23" ht="14.25" x14ac:dyDescent="0.2">
      <c r="A31" s="13">
        <v>2499</v>
      </c>
      <c r="B31" s="16">
        <f t="shared" ref="B31:K31" si="24">N22/N31</f>
        <v>29.411764705882351</v>
      </c>
      <c r="C31" s="16">
        <f t="shared" si="24"/>
        <v>32.352941176470587</v>
      </c>
      <c r="D31" s="16">
        <f t="shared" si="24"/>
        <v>35.294117647058826</v>
      </c>
      <c r="E31" s="16">
        <f t="shared" si="24"/>
        <v>38.235294117647058</v>
      </c>
      <c r="F31" s="16">
        <f t="shared" si="24"/>
        <v>41.176470588235297</v>
      </c>
      <c r="G31" s="16">
        <f t="shared" si="24"/>
        <v>47.058823529411768</v>
      </c>
      <c r="H31" s="16">
        <f t="shared" si="24"/>
        <v>50</v>
      </c>
      <c r="I31" s="16">
        <f t="shared" si="24"/>
        <v>55.882352941176471</v>
      </c>
      <c r="J31" s="16">
        <f t="shared" si="24"/>
        <v>63.235294117647058</v>
      </c>
      <c r="K31" s="16">
        <f t="shared" si="24"/>
        <v>65.294117647058826</v>
      </c>
      <c r="M31" s="13">
        <v>2499</v>
      </c>
      <c r="N31" s="16">
        <v>17</v>
      </c>
      <c r="O31" s="16">
        <v>17</v>
      </c>
      <c r="P31" s="16">
        <v>17</v>
      </c>
      <c r="Q31" s="16">
        <v>17</v>
      </c>
      <c r="R31" s="16">
        <v>17</v>
      </c>
      <c r="S31" s="16">
        <v>17</v>
      </c>
      <c r="T31" s="16">
        <v>17</v>
      </c>
      <c r="U31" s="16">
        <v>17</v>
      </c>
      <c r="V31" s="16">
        <v>17</v>
      </c>
      <c r="W31" s="16">
        <v>17</v>
      </c>
    </row>
    <row r="32" spans="1:23" ht="14.25" x14ac:dyDescent="0.2">
      <c r="A32" s="13">
        <v>2751</v>
      </c>
      <c r="B32" s="16">
        <f t="shared" ref="B32:K32" si="25">N22/N32</f>
        <v>29.411764705882351</v>
      </c>
      <c r="C32" s="16">
        <f t="shared" si="25"/>
        <v>32.352941176470587</v>
      </c>
      <c r="D32" s="16">
        <f t="shared" si="25"/>
        <v>35.294117647058826</v>
      </c>
      <c r="E32" s="16">
        <f t="shared" si="25"/>
        <v>38.235294117647058</v>
      </c>
      <c r="F32" s="16">
        <f t="shared" si="25"/>
        <v>41.176470588235297</v>
      </c>
      <c r="G32" s="16">
        <f t="shared" si="25"/>
        <v>47.058823529411768</v>
      </c>
      <c r="H32" s="16">
        <f t="shared" si="25"/>
        <v>50</v>
      </c>
      <c r="I32" s="16">
        <f t="shared" si="25"/>
        <v>55.882352941176471</v>
      </c>
      <c r="J32" s="16">
        <f t="shared" si="25"/>
        <v>63.235294117647058</v>
      </c>
      <c r="K32" s="16">
        <f t="shared" si="25"/>
        <v>65.294117647058826</v>
      </c>
      <c r="M32" s="13">
        <v>2751</v>
      </c>
      <c r="N32" s="16">
        <v>17</v>
      </c>
      <c r="O32" s="16">
        <v>17</v>
      </c>
      <c r="P32" s="16">
        <v>17</v>
      </c>
      <c r="Q32" s="16">
        <v>17</v>
      </c>
      <c r="R32" s="16">
        <v>17</v>
      </c>
      <c r="S32" s="16">
        <v>17</v>
      </c>
      <c r="T32" s="16">
        <v>17</v>
      </c>
      <c r="U32" s="16">
        <v>17</v>
      </c>
      <c r="V32" s="16">
        <v>17</v>
      </c>
      <c r="W32" s="16">
        <v>17</v>
      </c>
    </row>
    <row r="33" spans="1:23" ht="14.25" x14ac:dyDescent="0.2">
      <c r="A33" s="13">
        <v>3003</v>
      </c>
      <c r="B33" s="16">
        <f t="shared" ref="B33:K33" si="26">N22/N33</f>
        <v>29.411764705882351</v>
      </c>
      <c r="C33" s="16">
        <f t="shared" si="26"/>
        <v>32.352941176470587</v>
      </c>
      <c r="D33" s="16">
        <f t="shared" si="26"/>
        <v>35.294117647058826</v>
      </c>
      <c r="E33" s="16">
        <f t="shared" si="26"/>
        <v>38.235294117647058</v>
      </c>
      <c r="F33" s="16">
        <f t="shared" si="26"/>
        <v>41.176470588235297</v>
      </c>
      <c r="G33" s="16">
        <f t="shared" si="26"/>
        <v>47.058823529411768</v>
      </c>
      <c r="H33" s="16">
        <f t="shared" si="26"/>
        <v>50</v>
      </c>
      <c r="I33" s="16">
        <f t="shared" si="26"/>
        <v>55.882352941176471</v>
      </c>
      <c r="J33" s="16">
        <f t="shared" si="26"/>
        <v>63.235294117647058</v>
      </c>
      <c r="K33" s="16">
        <f t="shared" si="26"/>
        <v>65.294117647058826</v>
      </c>
      <c r="M33" s="13">
        <v>3003</v>
      </c>
      <c r="N33" s="16">
        <v>17</v>
      </c>
      <c r="O33" s="16">
        <v>17</v>
      </c>
      <c r="P33" s="16">
        <v>17</v>
      </c>
      <c r="Q33" s="16">
        <v>17</v>
      </c>
      <c r="R33" s="16">
        <v>17</v>
      </c>
      <c r="S33" s="16">
        <v>17</v>
      </c>
      <c r="T33" s="16">
        <v>17</v>
      </c>
      <c r="U33" s="16">
        <v>17</v>
      </c>
      <c r="V33" s="16">
        <v>17</v>
      </c>
      <c r="W33" s="16">
        <v>17</v>
      </c>
    </row>
    <row r="34" spans="1:23" ht="14.25" x14ac:dyDescent="0.2">
      <c r="A34" s="13">
        <v>3255</v>
      </c>
      <c r="B34" s="16">
        <f t="shared" ref="B34:K34" si="27">N22/N34</f>
        <v>29.411764705882351</v>
      </c>
      <c r="C34" s="16">
        <f t="shared" si="27"/>
        <v>32.352941176470587</v>
      </c>
      <c r="D34" s="16">
        <f t="shared" si="27"/>
        <v>35.294117647058826</v>
      </c>
      <c r="E34" s="16">
        <f t="shared" si="27"/>
        <v>38.235294117647058</v>
      </c>
      <c r="F34" s="16">
        <f t="shared" si="27"/>
        <v>41.176470588235297</v>
      </c>
      <c r="G34" s="16">
        <f t="shared" si="27"/>
        <v>47.058823529411768</v>
      </c>
      <c r="H34" s="16">
        <f t="shared" si="27"/>
        <v>50</v>
      </c>
      <c r="I34" s="16">
        <f t="shared" si="27"/>
        <v>55.882352941176471</v>
      </c>
      <c r="J34" s="16">
        <f t="shared" si="27"/>
        <v>63.235294117647058</v>
      </c>
      <c r="K34" s="16">
        <f t="shared" si="27"/>
        <v>65.294117647058826</v>
      </c>
      <c r="M34" s="13">
        <v>3255</v>
      </c>
      <c r="N34" s="16">
        <v>17</v>
      </c>
      <c r="O34" s="16">
        <v>17</v>
      </c>
      <c r="P34" s="16">
        <v>17</v>
      </c>
      <c r="Q34" s="16">
        <v>17</v>
      </c>
      <c r="R34" s="16">
        <v>17</v>
      </c>
      <c r="S34" s="16">
        <v>17</v>
      </c>
      <c r="T34" s="16">
        <v>17</v>
      </c>
      <c r="U34" s="16">
        <v>17</v>
      </c>
      <c r="V34" s="16">
        <v>17</v>
      </c>
      <c r="W34" s="16">
        <v>17</v>
      </c>
    </row>
    <row r="35" spans="1:23" ht="14.25" x14ac:dyDescent="0.2">
      <c r="A35" s="13">
        <v>3507</v>
      </c>
      <c r="B35" s="16">
        <f t="shared" ref="B35:K35" si="28">N22/N35</f>
        <v>29.411764705882351</v>
      </c>
      <c r="C35" s="16">
        <f t="shared" si="28"/>
        <v>32.352941176470587</v>
      </c>
      <c r="D35" s="16">
        <f t="shared" si="28"/>
        <v>35.294117647058826</v>
      </c>
      <c r="E35" s="16">
        <f t="shared" si="28"/>
        <v>38.235294117647058</v>
      </c>
      <c r="F35" s="16">
        <f t="shared" si="28"/>
        <v>41.176470588235297</v>
      </c>
      <c r="G35" s="16">
        <f t="shared" si="28"/>
        <v>47.058823529411768</v>
      </c>
      <c r="H35" s="16">
        <f t="shared" si="28"/>
        <v>50</v>
      </c>
      <c r="I35" s="16">
        <f t="shared" si="28"/>
        <v>55.882352941176471</v>
      </c>
      <c r="J35" s="16">
        <f t="shared" si="28"/>
        <v>63.235294117647058</v>
      </c>
      <c r="K35" s="16">
        <f t="shared" si="28"/>
        <v>65.294117647058826</v>
      </c>
      <c r="M35" s="13">
        <v>3507</v>
      </c>
      <c r="N35" s="16">
        <v>17</v>
      </c>
      <c r="O35" s="16">
        <v>17</v>
      </c>
      <c r="P35" s="16">
        <v>17</v>
      </c>
      <c r="Q35" s="16">
        <v>17</v>
      </c>
      <c r="R35" s="16">
        <v>17</v>
      </c>
      <c r="S35" s="16">
        <v>17</v>
      </c>
      <c r="T35" s="16">
        <v>17</v>
      </c>
      <c r="U35" s="16">
        <v>17</v>
      </c>
      <c r="V35" s="16">
        <v>17</v>
      </c>
      <c r="W35" s="16">
        <v>17</v>
      </c>
    </row>
    <row r="36" spans="1:23" ht="14.25" x14ac:dyDescent="0.2">
      <c r="A36" s="13">
        <v>3759</v>
      </c>
      <c r="B36" s="16">
        <f t="shared" ref="B36:K36" si="29">N22/N36</f>
        <v>29.411764705882351</v>
      </c>
      <c r="C36" s="16">
        <f t="shared" si="29"/>
        <v>32.352941176470587</v>
      </c>
      <c r="D36" s="16">
        <f t="shared" si="29"/>
        <v>35.294117647058826</v>
      </c>
      <c r="E36" s="16">
        <f t="shared" si="29"/>
        <v>38.235294117647058</v>
      </c>
      <c r="F36" s="16">
        <f t="shared" si="29"/>
        <v>41.176470588235297</v>
      </c>
      <c r="G36" s="16">
        <f t="shared" si="29"/>
        <v>47.058823529411768</v>
      </c>
      <c r="H36" s="16">
        <f t="shared" si="29"/>
        <v>50</v>
      </c>
      <c r="I36" s="16">
        <f t="shared" si="29"/>
        <v>55.882352941176471</v>
      </c>
      <c r="J36" s="16">
        <f t="shared" si="29"/>
        <v>63.235294117647058</v>
      </c>
      <c r="K36" s="16">
        <f t="shared" si="29"/>
        <v>65.294117647058826</v>
      </c>
      <c r="M36" s="13">
        <v>3759</v>
      </c>
      <c r="N36" s="16">
        <v>17</v>
      </c>
      <c r="O36" s="16">
        <v>17</v>
      </c>
      <c r="P36" s="16">
        <v>17</v>
      </c>
      <c r="Q36" s="16">
        <v>17</v>
      </c>
      <c r="R36" s="16">
        <v>17</v>
      </c>
      <c r="S36" s="16">
        <v>17</v>
      </c>
      <c r="T36" s="16">
        <v>17</v>
      </c>
      <c r="U36" s="16">
        <v>17</v>
      </c>
      <c r="V36" s="16">
        <v>17</v>
      </c>
      <c r="W36" s="16">
        <v>17</v>
      </c>
    </row>
    <row r="37" spans="1:23" ht="14.25" x14ac:dyDescent="0.2">
      <c r="A37" s="13">
        <v>4242</v>
      </c>
      <c r="B37" s="16">
        <f t="shared" ref="B37:J37" si="30">N22/N37</f>
        <v>28.571428571428573</v>
      </c>
      <c r="C37" s="16">
        <f t="shared" si="30"/>
        <v>31.428571428571427</v>
      </c>
      <c r="D37" s="16">
        <f t="shared" si="30"/>
        <v>34.285714285714285</v>
      </c>
      <c r="E37" s="16">
        <f t="shared" si="30"/>
        <v>37.142857142857146</v>
      </c>
      <c r="F37" s="16">
        <f t="shared" si="30"/>
        <v>40</v>
      </c>
      <c r="G37" s="16">
        <f t="shared" si="30"/>
        <v>45.714285714285715</v>
      </c>
      <c r="H37" s="16">
        <f t="shared" si="30"/>
        <v>48.571428571428569</v>
      </c>
      <c r="I37" s="16">
        <f t="shared" si="30"/>
        <v>54.285714285714285</v>
      </c>
      <c r="J37" s="16">
        <f t="shared" si="30"/>
        <v>61.428571428571431</v>
      </c>
      <c r="K37" s="16">
        <v>62.86</v>
      </c>
      <c r="M37" s="13">
        <v>4242</v>
      </c>
      <c r="N37" s="15">
        <v>17.5</v>
      </c>
      <c r="O37" s="15">
        <v>17.5</v>
      </c>
      <c r="P37" s="15">
        <v>17.5</v>
      </c>
      <c r="Q37" s="15">
        <v>17.5</v>
      </c>
      <c r="R37" s="15">
        <v>17.5</v>
      </c>
      <c r="S37" s="15">
        <v>17.5</v>
      </c>
      <c r="T37" s="15">
        <v>17.5</v>
      </c>
      <c r="U37" s="15">
        <v>17.5</v>
      </c>
      <c r="V37" s="15">
        <v>17.5</v>
      </c>
      <c r="W37" s="15">
        <v>17.5</v>
      </c>
    </row>
    <row r="38" spans="1:23" ht="14.25" x14ac:dyDescent="0.2">
      <c r="A38" s="13">
        <v>5355</v>
      </c>
      <c r="B38" s="16">
        <f t="shared" ref="B38:K38" si="31">N22/N38</f>
        <v>28.571428571428573</v>
      </c>
      <c r="C38" s="16">
        <f t="shared" si="31"/>
        <v>31.428571428571427</v>
      </c>
      <c r="D38" s="16">
        <f t="shared" si="31"/>
        <v>34.285714285714285</v>
      </c>
      <c r="E38" s="16">
        <f t="shared" si="31"/>
        <v>37.142857142857146</v>
      </c>
      <c r="F38" s="16">
        <f t="shared" si="31"/>
        <v>40</v>
      </c>
      <c r="G38" s="16">
        <f t="shared" si="31"/>
        <v>45.714285714285715</v>
      </c>
      <c r="H38" s="16">
        <f t="shared" si="31"/>
        <v>48.571428571428569</v>
      </c>
      <c r="I38" s="16">
        <f t="shared" si="31"/>
        <v>54.285714285714285</v>
      </c>
      <c r="J38" s="16">
        <f t="shared" si="31"/>
        <v>61.428571428571431</v>
      </c>
      <c r="K38" s="16">
        <f t="shared" si="31"/>
        <v>63.428571428571431</v>
      </c>
      <c r="M38" s="13">
        <v>5355</v>
      </c>
      <c r="N38" s="15">
        <v>17.5</v>
      </c>
      <c r="O38" s="15">
        <v>17.5</v>
      </c>
      <c r="P38" s="15">
        <v>17.5</v>
      </c>
      <c r="Q38" s="15">
        <v>17.5</v>
      </c>
      <c r="R38" s="15">
        <v>17.5</v>
      </c>
      <c r="S38" s="15">
        <v>17.5</v>
      </c>
      <c r="T38" s="15">
        <v>17.5</v>
      </c>
      <c r="U38" s="15">
        <v>17.5</v>
      </c>
      <c r="V38" s="15">
        <v>17.5</v>
      </c>
      <c r="W38" s="15">
        <v>17.5</v>
      </c>
    </row>
    <row r="39" spans="1:23" ht="14.25" x14ac:dyDescent="0.2"/>
    <row r="40" spans="1:23" ht="14.25" x14ac:dyDescent="0.2"/>
    <row r="41" spans="1:23" ht="45.75" customHeight="1" x14ac:dyDescent="0.2">
      <c r="K41" s="20" t="s">
        <v>5</v>
      </c>
      <c r="L41" s="21" t="s">
        <v>6</v>
      </c>
      <c r="M41" s="22" t="s">
        <v>7</v>
      </c>
    </row>
    <row r="174" spans="12:15" x14ac:dyDescent="0.2">
      <c r="L174"/>
      <c r="M174"/>
      <c r="N174"/>
      <c r="O174"/>
    </row>
    <row r="175" spans="12:15" x14ac:dyDescent="0.2">
      <c r="L175"/>
      <c r="M175"/>
      <c r="N175"/>
      <c r="O175"/>
    </row>
    <row r="176" spans="12:15" x14ac:dyDescent="0.2">
      <c r="L176"/>
      <c r="M176"/>
      <c r="N176"/>
      <c r="O176"/>
    </row>
    <row r="177" spans="12:15" x14ac:dyDescent="0.2">
      <c r="L177"/>
      <c r="M177"/>
      <c r="N177"/>
      <c r="O177"/>
    </row>
    <row r="178" spans="12:15" x14ac:dyDescent="0.2">
      <c r="L178"/>
      <c r="M178"/>
      <c r="N178"/>
      <c r="O178"/>
    </row>
    <row r="179" spans="12:15" x14ac:dyDescent="0.2">
      <c r="L179"/>
      <c r="M179"/>
      <c r="N179"/>
      <c r="O179"/>
    </row>
    <row r="180" spans="12:15" x14ac:dyDescent="0.2">
      <c r="L180"/>
      <c r="M180"/>
      <c r="N180"/>
      <c r="O180"/>
    </row>
    <row r="181" spans="12:15" x14ac:dyDescent="0.2">
      <c r="L181"/>
      <c r="M181"/>
      <c r="N181"/>
      <c r="O181"/>
    </row>
    <row r="182" spans="12:15" x14ac:dyDescent="0.2">
      <c r="L182"/>
      <c r="M182"/>
      <c r="N182"/>
      <c r="O182"/>
    </row>
    <row r="183" spans="12:15" x14ac:dyDescent="0.2">
      <c r="L183"/>
      <c r="M183"/>
      <c r="N183"/>
      <c r="O183"/>
    </row>
    <row r="184" spans="12:15" x14ac:dyDescent="0.2">
      <c r="L184"/>
      <c r="M184"/>
      <c r="N184"/>
      <c r="O184"/>
    </row>
    <row r="185" spans="12:15" x14ac:dyDescent="0.2">
      <c r="L185"/>
      <c r="M185"/>
      <c r="N185"/>
      <c r="O185"/>
    </row>
    <row r="186" spans="12:15" x14ac:dyDescent="0.2">
      <c r="L186"/>
      <c r="M186"/>
      <c r="N186"/>
      <c r="O186"/>
    </row>
    <row r="187" spans="12:15" x14ac:dyDescent="0.2">
      <c r="L187"/>
      <c r="M187"/>
      <c r="N187"/>
      <c r="O187"/>
    </row>
    <row r="188" spans="12:15" x14ac:dyDescent="0.2">
      <c r="L188"/>
      <c r="M188"/>
      <c r="N188"/>
      <c r="O188"/>
    </row>
    <row r="189" spans="12:15" x14ac:dyDescent="0.2">
      <c r="L189"/>
      <c r="M189"/>
      <c r="N189"/>
      <c r="O189"/>
    </row>
    <row r="190" spans="12:15" x14ac:dyDescent="0.2">
      <c r="L190"/>
      <c r="M190"/>
      <c r="N190"/>
      <c r="O190"/>
    </row>
    <row r="191" spans="12:15" x14ac:dyDescent="0.2">
      <c r="L191"/>
      <c r="M191"/>
      <c r="N191"/>
      <c r="O191"/>
    </row>
    <row r="192" spans="12:15" x14ac:dyDescent="0.2">
      <c r="L192"/>
      <c r="M192"/>
      <c r="N192"/>
      <c r="O192"/>
    </row>
    <row r="193" spans="12:15" x14ac:dyDescent="0.2">
      <c r="L193"/>
      <c r="M193"/>
      <c r="N193"/>
      <c r="O193"/>
    </row>
    <row r="194" spans="12:15" x14ac:dyDescent="0.2">
      <c r="L194"/>
      <c r="M194"/>
      <c r="N194"/>
      <c r="O194"/>
    </row>
    <row r="195" spans="12:15" x14ac:dyDescent="0.2">
      <c r="L195"/>
      <c r="M195"/>
      <c r="N195"/>
      <c r="O195"/>
    </row>
    <row r="196" spans="12:15" x14ac:dyDescent="0.2">
      <c r="L196"/>
      <c r="M196"/>
      <c r="N196"/>
      <c r="O196"/>
    </row>
    <row r="197" spans="12:15" x14ac:dyDescent="0.2">
      <c r="L197"/>
      <c r="M197"/>
      <c r="N197"/>
      <c r="O197"/>
    </row>
    <row r="198" spans="12:15" x14ac:dyDescent="0.2">
      <c r="L198"/>
      <c r="M198"/>
      <c r="N198"/>
      <c r="O198"/>
    </row>
    <row r="199" spans="12:15" x14ac:dyDescent="0.2">
      <c r="L199"/>
      <c r="M199"/>
      <c r="N199"/>
      <c r="O199"/>
    </row>
    <row r="200" spans="12:15" x14ac:dyDescent="0.2">
      <c r="L200"/>
      <c r="M200"/>
      <c r="N200"/>
      <c r="O200"/>
    </row>
    <row r="201" spans="12:15" x14ac:dyDescent="0.2">
      <c r="L201"/>
      <c r="M201"/>
      <c r="N201"/>
      <c r="O201"/>
    </row>
    <row r="202" spans="12:15" x14ac:dyDescent="0.2">
      <c r="L202"/>
      <c r="M202"/>
      <c r="N202"/>
      <c r="O202"/>
    </row>
    <row r="203" spans="12:15" x14ac:dyDescent="0.2">
      <c r="L203"/>
      <c r="M203"/>
      <c r="N203"/>
      <c r="O203"/>
    </row>
    <row r="204" spans="12:15" x14ac:dyDescent="0.2">
      <c r="L204"/>
      <c r="M204"/>
      <c r="N204"/>
      <c r="O204"/>
    </row>
    <row r="205" spans="12:15" x14ac:dyDescent="0.2">
      <c r="L205"/>
      <c r="M205"/>
      <c r="N205"/>
      <c r="O205"/>
    </row>
    <row r="206" spans="12:15" x14ac:dyDescent="0.2">
      <c r="L206"/>
      <c r="M206"/>
      <c r="N206"/>
      <c r="O206"/>
    </row>
    <row r="207" spans="12:15" x14ac:dyDescent="0.2">
      <c r="L207"/>
      <c r="M207"/>
      <c r="N207"/>
      <c r="O207"/>
    </row>
    <row r="208" spans="12:15" x14ac:dyDescent="0.2">
      <c r="L208"/>
      <c r="M208"/>
      <c r="N208"/>
      <c r="O208"/>
    </row>
    <row r="209" spans="12:15" x14ac:dyDescent="0.2">
      <c r="L209"/>
      <c r="M209"/>
      <c r="N209"/>
      <c r="O209"/>
    </row>
    <row r="210" spans="12:15" x14ac:dyDescent="0.2">
      <c r="L210"/>
      <c r="M210"/>
      <c r="N210"/>
      <c r="O210"/>
    </row>
    <row r="211" spans="12:15" x14ac:dyDescent="0.2">
      <c r="L211"/>
      <c r="M211"/>
      <c r="N211"/>
      <c r="O211"/>
    </row>
    <row r="212" spans="12:15" x14ac:dyDescent="0.2">
      <c r="L212"/>
      <c r="M212"/>
      <c r="N212"/>
      <c r="O212"/>
    </row>
    <row r="213" spans="12:15" x14ac:dyDescent="0.2">
      <c r="L213"/>
      <c r="M213"/>
      <c r="N213"/>
      <c r="O213"/>
    </row>
    <row r="214" spans="12:15" x14ac:dyDescent="0.2">
      <c r="L214"/>
      <c r="M214"/>
      <c r="N214"/>
      <c r="O214"/>
    </row>
    <row r="215" spans="12:15" x14ac:dyDescent="0.2">
      <c r="L215"/>
      <c r="M215"/>
      <c r="N215"/>
      <c r="O215"/>
    </row>
    <row r="216" spans="12:15" x14ac:dyDescent="0.2">
      <c r="L216"/>
      <c r="M216"/>
      <c r="N216"/>
      <c r="O216"/>
    </row>
    <row r="217" spans="12:15" x14ac:dyDescent="0.2">
      <c r="L217"/>
      <c r="M217"/>
      <c r="N217"/>
      <c r="O217"/>
    </row>
    <row r="218" spans="12:15" x14ac:dyDescent="0.2">
      <c r="L218"/>
      <c r="M218"/>
      <c r="N218"/>
      <c r="O218"/>
    </row>
    <row r="219" spans="12:15" x14ac:dyDescent="0.2">
      <c r="L219"/>
      <c r="M219"/>
      <c r="N219"/>
      <c r="O219"/>
    </row>
    <row r="220" spans="12:15" x14ac:dyDescent="0.2">
      <c r="L220"/>
      <c r="M220"/>
      <c r="N220"/>
      <c r="O220"/>
    </row>
    <row r="221" spans="12:15" x14ac:dyDescent="0.2">
      <c r="L221"/>
      <c r="M221"/>
      <c r="N221"/>
      <c r="O221"/>
    </row>
    <row r="222" spans="12:15" x14ac:dyDescent="0.2">
      <c r="L222"/>
      <c r="M222"/>
      <c r="N222"/>
      <c r="O222"/>
    </row>
    <row r="223" spans="12:15" x14ac:dyDescent="0.2">
      <c r="L223"/>
      <c r="M223"/>
      <c r="N223"/>
      <c r="O223"/>
    </row>
    <row r="224" spans="12:15" x14ac:dyDescent="0.2">
      <c r="L224"/>
      <c r="M224"/>
      <c r="N224"/>
      <c r="O224"/>
    </row>
    <row r="225" spans="12:15" x14ac:dyDescent="0.2">
      <c r="L225"/>
      <c r="M225"/>
      <c r="N225"/>
      <c r="O225"/>
    </row>
    <row r="226" spans="12:15" x14ac:dyDescent="0.2">
      <c r="L226"/>
      <c r="M226"/>
      <c r="N226"/>
      <c r="O226"/>
    </row>
    <row r="227" spans="12:15" x14ac:dyDescent="0.2">
      <c r="L227"/>
      <c r="M227"/>
      <c r="N227"/>
      <c r="O227"/>
    </row>
    <row r="228" spans="12:15" x14ac:dyDescent="0.2">
      <c r="L228"/>
      <c r="M228"/>
      <c r="N228"/>
      <c r="O228"/>
    </row>
    <row r="229" spans="12:15" x14ac:dyDescent="0.2">
      <c r="L229"/>
      <c r="M229"/>
      <c r="N229"/>
      <c r="O229"/>
    </row>
    <row r="230" spans="12:15" x14ac:dyDescent="0.2">
      <c r="L230"/>
      <c r="M230"/>
      <c r="N230"/>
      <c r="O230"/>
    </row>
    <row r="231" spans="12:15" x14ac:dyDescent="0.2">
      <c r="L231"/>
      <c r="M231"/>
      <c r="N231"/>
      <c r="O231"/>
    </row>
    <row r="232" spans="12:15" x14ac:dyDescent="0.2">
      <c r="L232"/>
      <c r="M232"/>
      <c r="N232"/>
      <c r="O232"/>
    </row>
    <row r="233" spans="12:15" x14ac:dyDescent="0.2">
      <c r="L233"/>
      <c r="M233"/>
      <c r="N233"/>
      <c r="O233"/>
    </row>
    <row r="234" spans="12:15" x14ac:dyDescent="0.2">
      <c r="L234"/>
      <c r="M234"/>
      <c r="N234"/>
      <c r="O234"/>
    </row>
    <row r="235" spans="12:15" x14ac:dyDescent="0.2">
      <c r="L235"/>
      <c r="M235"/>
      <c r="N235"/>
      <c r="O235"/>
    </row>
    <row r="236" spans="12:15" x14ac:dyDescent="0.2">
      <c r="L236"/>
      <c r="M236"/>
      <c r="N236"/>
      <c r="O236"/>
    </row>
    <row r="237" spans="12:15" x14ac:dyDescent="0.2">
      <c r="L237"/>
      <c r="M237"/>
      <c r="N237"/>
      <c r="O237"/>
    </row>
    <row r="238" spans="12:15" x14ac:dyDescent="0.2">
      <c r="L238"/>
      <c r="M238"/>
      <c r="N238"/>
      <c r="O238"/>
    </row>
    <row r="239" spans="12:15" x14ac:dyDescent="0.2">
      <c r="L239"/>
      <c r="M239"/>
      <c r="N239"/>
      <c r="O239"/>
    </row>
    <row r="240" spans="12:15" x14ac:dyDescent="0.2">
      <c r="L240"/>
      <c r="M240"/>
      <c r="N240"/>
      <c r="O240"/>
    </row>
    <row r="241" spans="12:15" x14ac:dyDescent="0.2">
      <c r="L241"/>
      <c r="M241"/>
      <c r="N241"/>
      <c r="O241"/>
    </row>
    <row r="242" spans="12:15" x14ac:dyDescent="0.2">
      <c r="L242"/>
      <c r="M242"/>
      <c r="N242"/>
      <c r="O242"/>
    </row>
    <row r="243" spans="12:15" x14ac:dyDescent="0.2">
      <c r="L243"/>
      <c r="M243"/>
      <c r="N243"/>
      <c r="O243"/>
    </row>
    <row r="244" spans="12:15" x14ac:dyDescent="0.2">
      <c r="L244"/>
      <c r="M244"/>
      <c r="N244"/>
      <c r="O244"/>
    </row>
    <row r="245" spans="12:15" x14ac:dyDescent="0.2">
      <c r="L245"/>
      <c r="M245"/>
      <c r="N245"/>
      <c r="O245"/>
    </row>
    <row r="246" spans="12:15" x14ac:dyDescent="0.2">
      <c r="L246"/>
      <c r="M246"/>
      <c r="N246"/>
      <c r="O246"/>
    </row>
    <row r="247" spans="12:15" x14ac:dyDescent="0.2">
      <c r="L247"/>
      <c r="M247"/>
      <c r="N247"/>
      <c r="O247"/>
    </row>
    <row r="248" spans="12:15" x14ac:dyDescent="0.2">
      <c r="L248"/>
      <c r="M248"/>
      <c r="N248"/>
      <c r="O248"/>
    </row>
    <row r="249" spans="12:15" x14ac:dyDescent="0.2">
      <c r="L249"/>
      <c r="M249"/>
      <c r="N249"/>
      <c r="O249"/>
    </row>
    <row r="250" spans="12:15" x14ac:dyDescent="0.2">
      <c r="L250"/>
      <c r="M250"/>
      <c r="N250"/>
      <c r="O250"/>
    </row>
    <row r="251" spans="12:15" x14ac:dyDescent="0.2">
      <c r="L251"/>
      <c r="M251"/>
      <c r="N251"/>
      <c r="O251"/>
    </row>
    <row r="252" spans="12:15" x14ac:dyDescent="0.2">
      <c r="L252"/>
      <c r="M252"/>
      <c r="N252"/>
      <c r="O252"/>
    </row>
    <row r="253" spans="12:15" x14ac:dyDescent="0.2">
      <c r="L253"/>
      <c r="M253"/>
      <c r="N253"/>
      <c r="O253"/>
    </row>
    <row r="254" spans="12:15" x14ac:dyDescent="0.2">
      <c r="L254"/>
      <c r="M254"/>
      <c r="N254"/>
      <c r="O254"/>
    </row>
    <row r="255" spans="12:15" x14ac:dyDescent="0.2">
      <c r="L255"/>
      <c r="M255"/>
      <c r="N255"/>
      <c r="O255"/>
    </row>
    <row r="256" spans="12:15" x14ac:dyDescent="0.2">
      <c r="L256"/>
      <c r="M256"/>
      <c r="N256"/>
      <c r="O256"/>
    </row>
    <row r="257" spans="12:15" x14ac:dyDescent="0.2">
      <c r="L257"/>
      <c r="M257"/>
      <c r="N257"/>
      <c r="O257"/>
    </row>
    <row r="258" spans="12:15" x14ac:dyDescent="0.2">
      <c r="L258"/>
      <c r="M258"/>
      <c r="N258"/>
      <c r="O258"/>
    </row>
    <row r="259" spans="12:15" x14ac:dyDescent="0.2">
      <c r="L259"/>
      <c r="M259"/>
      <c r="N259"/>
      <c r="O259"/>
    </row>
    <row r="260" spans="12:15" x14ac:dyDescent="0.2">
      <c r="L260"/>
      <c r="M260"/>
      <c r="N260"/>
      <c r="O260"/>
    </row>
    <row r="261" spans="12:15" x14ac:dyDescent="0.2">
      <c r="L261"/>
      <c r="M261"/>
      <c r="N261"/>
      <c r="O261"/>
    </row>
    <row r="262" spans="12:15" x14ac:dyDescent="0.2">
      <c r="L262"/>
      <c r="M262"/>
      <c r="N262"/>
      <c r="O262"/>
    </row>
    <row r="263" spans="12:15" x14ac:dyDescent="0.2">
      <c r="L263"/>
      <c r="M263"/>
      <c r="N263"/>
      <c r="O263"/>
    </row>
    <row r="264" spans="12:15" x14ac:dyDescent="0.2">
      <c r="L264"/>
      <c r="M264"/>
      <c r="N264"/>
      <c r="O264"/>
    </row>
    <row r="265" spans="12:15" x14ac:dyDescent="0.2">
      <c r="L265"/>
      <c r="M265"/>
      <c r="N265"/>
      <c r="O265"/>
    </row>
    <row r="266" spans="12:15" x14ac:dyDescent="0.2">
      <c r="L266"/>
      <c r="M266"/>
      <c r="N266"/>
      <c r="O266"/>
    </row>
    <row r="267" spans="12:15" x14ac:dyDescent="0.2">
      <c r="L267"/>
      <c r="M267"/>
      <c r="N267"/>
      <c r="O267"/>
    </row>
    <row r="268" spans="12:15" x14ac:dyDescent="0.2">
      <c r="L268"/>
      <c r="M268"/>
      <c r="N268"/>
      <c r="O268"/>
    </row>
    <row r="269" spans="12:15" x14ac:dyDescent="0.2">
      <c r="L269"/>
      <c r="M269"/>
      <c r="N269"/>
      <c r="O269"/>
    </row>
    <row r="270" spans="12:15" x14ac:dyDescent="0.2">
      <c r="L270"/>
      <c r="M270"/>
      <c r="N270"/>
      <c r="O270"/>
    </row>
    <row r="271" spans="12:15" x14ac:dyDescent="0.2">
      <c r="L271"/>
      <c r="M271"/>
      <c r="N271"/>
      <c r="O271"/>
    </row>
    <row r="272" spans="12:15" x14ac:dyDescent="0.2">
      <c r="L272"/>
      <c r="M272"/>
      <c r="N272"/>
      <c r="O272"/>
    </row>
    <row r="273" spans="12:15" x14ac:dyDescent="0.2">
      <c r="L273"/>
      <c r="M273"/>
      <c r="N273"/>
      <c r="O273"/>
    </row>
    <row r="274" spans="12:15" x14ac:dyDescent="0.2">
      <c r="L274"/>
      <c r="M274"/>
      <c r="N274"/>
      <c r="O274"/>
    </row>
    <row r="275" spans="12:15" x14ac:dyDescent="0.2">
      <c r="L275"/>
      <c r="M275"/>
      <c r="N275"/>
      <c r="O275"/>
    </row>
    <row r="276" spans="12:15" x14ac:dyDescent="0.2">
      <c r="L276"/>
      <c r="M276"/>
      <c r="N276"/>
      <c r="O276"/>
    </row>
    <row r="277" spans="12:15" x14ac:dyDescent="0.2">
      <c r="L277"/>
      <c r="M277"/>
      <c r="N277"/>
      <c r="O277"/>
    </row>
    <row r="278" spans="12:15" x14ac:dyDescent="0.2">
      <c r="L278"/>
      <c r="M278"/>
      <c r="N278"/>
      <c r="O278"/>
    </row>
    <row r="279" spans="12:15" x14ac:dyDescent="0.2">
      <c r="L279"/>
      <c r="M279"/>
      <c r="N279"/>
      <c r="O279"/>
    </row>
    <row r="280" spans="12:15" x14ac:dyDescent="0.2">
      <c r="L280"/>
      <c r="M280"/>
      <c r="N280"/>
      <c r="O280"/>
    </row>
    <row r="281" spans="12:15" x14ac:dyDescent="0.2">
      <c r="L281"/>
      <c r="M281"/>
      <c r="N281"/>
      <c r="O281"/>
    </row>
    <row r="282" spans="12:15" x14ac:dyDescent="0.2">
      <c r="L282"/>
      <c r="M282"/>
      <c r="N282"/>
      <c r="O282"/>
    </row>
    <row r="283" spans="12:15" x14ac:dyDescent="0.2">
      <c r="L283"/>
      <c r="M283"/>
      <c r="N283"/>
      <c r="O283"/>
    </row>
    <row r="284" spans="12:15" x14ac:dyDescent="0.2">
      <c r="L284"/>
      <c r="M284"/>
      <c r="N284"/>
      <c r="O284"/>
    </row>
    <row r="285" spans="12:15" x14ac:dyDescent="0.2">
      <c r="L285"/>
      <c r="M285"/>
      <c r="N285"/>
      <c r="O285"/>
    </row>
    <row r="286" spans="12:15" x14ac:dyDescent="0.2">
      <c r="L286"/>
      <c r="M286"/>
      <c r="N286"/>
      <c r="O286"/>
    </row>
    <row r="287" spans="12:15" x14ac:dyDescent="0.2">
      <c r="L287"/>
      <c r="M287"/>
      <c r="N287"/>
      <c r="O287"/>
    </row>
    <row r="288" spans="12:15" x14ac:dyDescent="0.2">
      <c r="L288"/>
      <c r="M288"/>
      <c r="N288"/>
      <c r="O288"/>
    </row>
    <row r="289" spans="12:15" x14ac:dyDescent="0.2">
      <c r="L289"/>
      <c r="M289"/>
      <c r="N289"/>
      <c r="O289"/>
    </row>
    <row r="290" spans="12:15" x14ac:dyDescent="0.2">
      <c r="L290"/>
      <c r="M290"/>
      <c r="N290"/>
      <c r="O290"/>
    </row>
    <row r="291" spans="12:15" x14ac:dyDescent="0.2">
      <c r="L291"/>
      <c r="M291"/>
      <c r="N291"/>
      <c r="O291"/>
    </row>
    <row r="292" spans="12:15" x14ac:dyDescent="0.2">
      <c r="L292"/>
      <c r="M292"/>
      <c r="N292"/>
      <c r="O292"/>
    </row>
    <row r="293" spans="12:15" x14ac:dyDescent="0.2">
      <c r="L293"/>
      <c r="M293"/>
      <c r="N293"/>
      <c r="O293"/>
    </row>
    <row r="294" spans="12:15" x14ac:dyDescent="0.2">
      <c r="L294"/>
      <c r="M294"/>
      <c r="N294"/>
      <c r="O294"/>
    </row>
    <row r="295" spans="12:15" x14ac:dyDescent="0.2">
      <c r="L295"/>
      <c r="M295"/>
      <c r="N295"/>
      <c r="O295"/>
    </row>
    <row r="296" spans="12:15" x14ac:dyDescent="0.2">
      <c r="L296"/>
      <c r="M296"/>
      <c r="N296"/>
      <c r="O296"/>
    </row>
    <row r="297" spans="12:15" x14ac:dyDescent="0.2">
      <c r="L297"/>
      <c r="M297"/>
      <c r="N297"/>
      <c r="O297"/>
    </row>
    <row r="298" spans="12:15" x14ac:dyDescent="0.2">
      <c r="L298"/>
      <c r="M298"/>
      <c r="N298"/>
      <c r="O298"/>
    </row>
    <row r="299" spans="12:15" x14ac:dyDescent="0.2">
      <c r="L299"/>
      <c r="M299"/>
      <c r="N299"/>
      <c r="O299"/>
    </row>
    <row r="300" spans="12:15" x14ac:dyDescent="0.2">
      <c r="L300"/>
      <c r="M300"/>
      <c r="N300"/>
      <c r="O300"/>
    </row>
    <row r="301" spans="12:15" x14ac:dyDescent="0.2">
      <c r="L301"/>
      <c r="M301"/>
      <c r="N301"/>
      <c r="O301"/>
    </row>
    <row r="302" spans="12:15" x14ac:dyDescent="0.2">
      <c r="L302"/>
      <c r="M302"/>
      <c r="N302"/>
      <c r="O302"/>
    </row>
    <row r="303" spans="12:15" x14ac:dyDescent="0.2">
      <c r="L303"/>
      <c r="M303"/>
      <c r="N303"/>
      <c r="O303"/>
    </row>
    <row r="304" spans="12:15" x14ac:dyDescent="0.2">
      <c r="L304"/>
      <c r="M304"/>
      <c r="N304"/>
      <c r="O304"/>
    </row>
    <row r="305" spans="12:15" x14ac:dyDescent="0.2">
      <c r="L305"/>
      <c r="M305"/>
      <c r="N305"/>
      <c r="O305"/>
    </row>
    <row r="306" spans="12:15" x14ac:dyDescent="0.2">
      <c r="L306"/>
      <c r="M306"/>
      <c r="N306"/>
      <c r="O306"/>
    </row>
    <row r="307" spans="12:15" x14ac:dyDescent="0.2">
      <c r="L307"/>
      <c r="M307"/>
      <c r="N307"/>
      <c r="O307"/>
    </row>
    <row r="308" spans="12:15" x14ac:dyDescent="0.2">
      <c r="L308"/>
      <c r="M308"/>
      <c r="N308"/>
      <c r="O308"/>
    </row>
    <row r="309" spans="12:15" x14ac:dyDescent="0.2">
      <c r="L309"/>
      <c r="M309"/>
      <c r="N309"/>
      <c r="O309"/>
    </row>
    <row r="310" spans="12:15" x14ac:dyDescent="0.2">
      <c r="L310"/>
      <c r="M310"/>
      <c r="N310"/>
      <c r="O310"/>
    </row>
    <row r="311" spans="12:15" x14ac:dyDescent="0.2">
      <c r="L311"/>
      <c r="M311"/>
      <c r="N311"/>
      <c r="O311"/>
    </row>
    <row r="312" spans="12:15" x14ac:dyDescent="0.2">
      <c r="L312"/>
      <c r="M312"/>
      <c r="N312"/>
      <c r="O312"/>
    </row>
    <row r="313" spans="12:15" x14ac:dyDescent="0.2">
      <c r="L313"/>
      <c r="M313"/>
      <c r="N313"/>
      <c r="O313"/>
    </row>
  </sheetData>
  <conditionalFormatting sqref="N4:W19 N27:W36">
    <cfRule type="cellIs" dxfId="176" priority="8" stopIfTrue="1" operator="lessThan">
      <formula>"16.5"</formula>
    </cfRule>
  </conditionalFormatting>
  <conditionalFormatting sqref="N37:W38">
    <cfRule type="cellIs" dxfId="175" priority="23" stopIfTrue="1" operator="lessThan">
      <formula>16</formula>
    </cfRule>
  </conditionalFormatting>
  <conditionalFormatting sqref="N37:W38">
    <cfRule type="cellIs" dxfId="174" priority="20" stopIfTrue="1" operator="lessThan">
      <formula>16</formula>
    </cfRule>
  </conditionalFormatting>
  <conditionalFormatting sqref="N4:W19 N27:W36">
    <cfRule type="cellIs" dxfId="173" priority="3" stopIfTrue="1" operator="lessThan">
      <formula>16</formula>
    </cfRule>
  </conditionalFormatting>
  <conditionalFormatting sqref="N4:W19 N27:W36">
    <cfRule type="cellIs" dxfId="172" priority="7" stopIfTrue="1" operator="lessThan">
      <formula>16.5</formula>
    </cfRule>
  </conditionalFormatting>
  <conditionalFormatting sqref="N37:W38">
    <cfRule type="cellIs" dxfId="171" priority="28" stopIfTrue="1" operator="lessThan">
      <formula>17</formula>
    </cfRule>
  </conditionalFormatting>
  <conditionalFormatting sqref="N4:W19 N27:W36">
    <cfRule type="cellIs" dxfId="170" priority="14" stopIfTrue="1" operator="lessThan">
      <formula>17</formula>
    </cfRule>
  </conditionalFormatting>
  <conditionalFormatting sqref="N4:W19 N27:W36">
    <cfRule type="cellIs" dxfId="169" priority="13" stopIfTrue="1" operator="lessThan">
      <formula>17</formula>
    </cfRule>
  </conditionalFormatting>
  <conditionalFormatting sqref="N4:W19 N27:W36">
    <cfRule type="cellIs" dxfId="168" priority="12" stopIfTrue="1" operator="lessThan">
      <formula>17</formula>
    </cfRule>
  </conditionalFormatting>
  <conditionalFormatting sqref="N23:W26">
    <cfRule type="cellIs" dxfId="167" priority="17" stopIfTrue="1" operator="lessThan">
      <formula>17</formula>
    </cfRule>
  </conditionalFormatting>
  <conditionalFormatting sqref="N37:W38">
    <cfRule type="cellIs" dxfId="166" priority="27" stopIfTrue="1" operator="equal">
      <formula>17</formula>
    </cfRule>
  </conditionalFormatting>
  <conditionalFormatting sqref="N4:W19 N27:W36">
    <cfRule type="cellIs" dxfId="165" priority="11" stopIfTrue="1" operator="equal">
      <formula>17</formula>
    </cfRule>
  </conditionalFormatting>
  <conditionalFormatting sqref="N23:W26">
    <cfRule type="cellIs" dxfId="164" priority="16" stopIfTrue="1" operator="equal">
      <formula>17</formula>
    </cfRule>
  </conditionalFormatting>
  <conditionalFormatting sqref="N4:W19 N27:W36">
    <cfRule type="cellIs" dxfId="163" priority="10" stopIfTrue="1" operator="greaterThan">
      <formula>"16.5"</formula>
    </cfRule>
  </conditionalFormatting>
  <conditionalFormatting sqref="N4:W19 N27:W36">
    <cfRule type="cellIs" dxfId="162" priority="9" stopIfTrue="1" operator="greaterThan">
      <formula>16.5</formula>
    </cfRule>
  </conditionalFormatting>
  <conditionalFormatting sqref="N4:W19 N27:W36">
    <cfRule type="cellIs" dxfId="161" priority="5" stopIfTrue="1" operator="greaterThan">
      <formula>16.5</formula>
    </cfRule>
  </conditionalFormatting>
  <conditionalFormatting sqref="N37:W38">
    <cfRule type="cellIs" dxfId="160" priority="29" stopIfTrue="1" operator="greaterThan">
      <formula>17</formula>
    </cfRule>
  </conditionalFormatting>
  <conditionalFormatting sqref="N37:W38">
    <cfRule type="cellIs" dxfId="159" priority="26" stopIfTrue="1" operator="greaterThan">
      <formula>17</formula>
    </cfRule>
  </conditionalFormatting>
  <conditionalFormatting sqref="N37:W38">
    <cfRule type="cellIs" dxfId="158" priority="25" stopIfTrue="1" operator="greaterThan">
      <formula>17</formula>
    </cfRule>
  </conditionalFormatting>
  <conditionalFormatting sqref="N37:W38">
    <cfRule type="cellIs" dxfId="157" priority="24" stopIfTrue="1" operator="greaterThan">
      <formula>17</formula>
    </cfRule>
  </conditionalFormatting>
  <conditionalFormatting sqref="N37:W38">
    <cfRule type="cellIs" dxfId="156" priority="21" stopIfTrue="1" operator="greaterThan">
      <formula>17</formula>
    </cfRule>
  </conditionalFormatting>
  <conditionalFormatting sqref="N4:W19 N27:W36">
    <cfRule type="cellIs" dxfId="155" priority="15" stopIfTrue="1" operator="greaterThan">
      <formula>17</formula>
    </cfRule>
  </conditionalFormatting>
  <conditionalFormatting sqref="N4:W19 N27:W36">
    <cfRule type="cellIs" dxfId="154" priority="4" stopIfTrue="1" operator="greaterThan">
      <formula>17</formula>
    </cfRule>
  </conditionalFormatting>
  <conditionalFormatting sqref="N4:W19 N27:W36">
    <cfRule type="cellIs" dxfId="153" priority="1" stopIfTrue="1" operator="greaterThan">
      <formula>17</formula>
    </cfRule>
  </conditionalFormatting>
  <conditionalFormatting sqref="N23:W26">
    <cfRule type="cellIs" dxfId="152" priority="18" stopIfTrue="1" operator="greaterThan">
      <formula>17</formula>
    </cfRule>
  </conditionalFormatting>
  <conditionalFormatting sqref="N37:W38">
    <cfRule type="cellIs" dxfId="151" priority="22" stopIfTrue="1" operator="between">
      <formula>16</formula>
      <formula>17</formula>
    </cfRule>
  </conditionalFormatting>
  <conditionalFormatting sqref="N37:W38">
    <cfRule type="cellIs" dxfId="150" priority="19" stopIfTrue="1" operator="between">
      <formula>16</formula>
      <formula>17</formula>
    </cfRule>
  </conditionalFormatting>
  <conditionalFormatting sqref="N4:W19 N27:W36">
    <cfRule type="cellIs" dxfId="149" priority="6" stopIfTrue="1" operator="between">
      <formula>16</formula>
      <formula>17</formula>
    </cfRule>
  </conditionalFormatting>
  <conditionalFormatting sqref="N4:W19 N27:W36">
    <cfRule type="cellIs" dxfId="148" priority="2" stopIfTrue="1" operator="between">
      <formula>16</formula>
      <formula>17</formula>
    </cfRule>
  </conditionalFormatting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D36"/>
  <sheetViews>
    <sheetView topLeftCell="A4" workbookViewId="0">
      <selection activeCell="H8" sqref="H8"/>
    </sheetView>
  </sheetViews>
  <sheetFormatPr baseColWidth="10" defaultRowHeight="14.1" x14ac:dyDescent="0.25"/>
  <cols>
    <col min="1" max="24" width="7.125" style="1" customWidth="1"/>
    <col min="25" max="26" width="12.25" style="1" customWidth="1"/>
    <col min="27" max="1024" width="9.875" style="1" customWidth="1"/>
  </cols>
  <sheetData>
    <row r="1" spans="2:26" ht="18.75" customHeight="1" x14ac:dyDescent="0.25"/>
    <row r="2" spans="2:26" ht="15" hidden="1" x14ac:dyDescent="0.25"/>
    <row r="3" spans="2:26" ht="36.75" customHeight="1" x14ac:dyDescent="0.25">
      <c r="B3" s="17"/>
      <c r="C3" s="10"/>
      <c r="D3" s="10"/>
      <c r="E3" s="10"/>
      <c r="F3" s="10"/>
      <c r="G3" s="10" t="s">
        <v>3</v>
      </c>
      <c r="H3" s="10"/>
      <c r="I3" s="10"/>
      <c r="J3" s="10"/>
      <c r="K3" s="10"/>
      <c r="L3" s="18"/>
      <c r="N3" s="17"/>
      <c r="O3" s="10"/>
      <c r="P3" s="10"/>
      <c r="Q3" s="10"/>
      <c r="R3" s="10"/>
      <c r="S3" s="10" t="s">
        <v>8</v>
      </c>
      <c r="T3" s="10"/>
      <c r="U3" s="10"/>
      <c r="V3" s="10"/>
      <c r="W3" s="10"/>
      <c r="X3" s="18"/>
      <c r="Z3" s="23" t="s">
        <v>9</v>
      </c>
    </row>
    <row r="4" spans="2:26" ht="21" x14ac:dyDescent="0.35">
      <c r="B4" s="12"/>
      <c r="C4" s="13">
        <f>AFR!B22</f>
        <v>500</v>
      </c>
      <c r="D4" s="13">
        <f>AFR!C22</f>
        <v>550</v>
      </c>
      <c r="E4" s="13">
        <f>AFR!D22</f>
        <v>600</v>
      </c>
      <c r="F4" s="13">
        <f>AFR!E22</f>
        <v>650</v>
      </c>
      <c r="G4" s="13">
        <f>AFR!F22</f>
        <v>700</v>
      </c>
      <c r="H4" s="13">
        <f>AFR!G22</f>
        <v>800</v>
      </c>
      <c r="I4" s="13">
        <f>AFR!H22</f>
        <v>850</v>
      </c>
      <c r="J4" s="13">
        <f>AFR!I22</f>
        <v>950</v>
      </c>
      <c r="K4" s="13">
        <f>AFR!J22</f>
        <v>1075</v>
      </c>
      <c r="L4" s="13">
        <f>AFR!K22</f>
        <v>1110</v>
      </c>
      <c r="N4" s="24"/>
      <c r="O4" s="25">
        <f>'Limiteurs-IQ max'!C4</f>
        <v>500</v>
      </c>
      <c r="P4" s="25">
        <f>'Limiteurs-IQ max'!D4</f>
        <v>550</v>
      </c>
      <c r="Q4" s="25">
        <f>'Limiteurs-IQ max'!E4</f>
        <v>600</v>
      </c>
      <c r="R4" s="25">
        <f>'Limiteurs-IQ max'!F4</f>
        <v>650</v>
      </c>
      <c r="S4" s="25">
        <f>'Limiteurs-IQ max'!G4</f>
        <v>700</v>
      </c>
      <c r="T4" s="25">
        <f>'Limiteurs-IQ max'!H4</f>
        <v>800</v>
      </c>
      <c r="U4" s="25">
        <f>'Limiteurs-IQ max'!I4</f>
        <v>850</v>
      </c>
      <c r="V4" s="25">
        <f>'Limiteurs-IQ max'!J4</f>
        <v>950</v>
      </c>
      <c r="W4" s="25">
        <f>'Limiteurs-IQ max'!K4</f>
        <v>1075</v>
      </c>
      <c r="X4" s="25">
        <f>'Limiteurs-IQ max'!L4</f>
        <v>1110</v>
      </c>
      <c r="Z4" s="26"/>
    </row>
    <row r="5" spans="2:26" ht="21" x14ac:dyDescent="0.35">
      <c r="B5" s="27">
        <f>AFR!A23</f>
        <v>861</v>
      </c>
      <c r="C5" s="16">
        <f>AFR!B23</f>
        <v>31.25</v>
      </c>
      <c r="D5" s="16">
        <f>AFR!C23</f>
        <v>34.375</v>
      </c>
      <c r="E5" s="16">
        <f>AFR!D23</f>
        <v>37.5</v>
      </c>
      <c r="F5" s="16">
        <f>AFR!E23</f>
        <v>40.625</v>
      </c>
      <c r="G5" s="16">
        <f>AFR!F23</f>
        <v>43.75</v>
      </c>
      <c r="H5" s="16">
        <f>AFR!G23</f>
        <v>50</v>
      </c>
      <c r="I5" s="16">
        <f>AFR!H23</f>
        <v>53.125</v>
      </c>
      <c r="J5" s="16">
        <f>AFR!I23</f>
        <v>59.375</v>
      </c>
      <c r="K5" s="16">
        <f>AFR!J23</f>
        <v>67.1875</v>
      </c>
      <c r="L5" s="16">
        <f>AFR!K23</f>
        <v>69.375</v>
      </c>
      <c r="N5" s="28">
        <f>'Limiteurs-IQ max'!B5</f>
        <v>861</v>
      </c>
      <c r="O5" s="16">
        <f>IF(C5&lt;F34,C5,F34)</f>
        <v>25</v>
      </c>
      <c r="P5" s="16">
        <f>IF(D5&lt;F34,D5,F34)</f>
        <v>25</v>
      </c>
      <c r="Q5" s="16">
        <f>IF(E5&lt;F34,E5,F34)</f>
        <v>25</v>
      </c>
      <c r="R5" s="16">
        <f>IF(F5&lt;F34,F5,F34)</f>
        <v>25</v>
      </c>
      <c r="S5" s="16">
        <f>IF(G5&lt;F34,G5,F34)</f>
        <v>25</v>
      </c>
      <c r="T5" s="16">
        <f>IF(H5&lt;F34,H5,F34)</f>
        <v>25</v>
      </c>
      <c r="U5" s="16">
        <f>IF(I5&lt;F34,I5,F34)</f>
        <v>25</v>
      </c>
      <c r="V5" s="16">
        <f>IF(J5&lt;F34,J5,F34)</f>
        <v>25</v>
      </c>
      <c r="W5" s="16">
        <f>IF(K5&lt;F34,K5,F34)</f>
        <v>25</v>
      </c>
      <c r="X5" s="16">
        <f>IF(L5&lt;F34,L5,F34)</f>
        <v>25</v>
      </c>
      <c r="Z5" s="29">
        <f t="shared" ref="Z5:Z20" si="0">MAX(O5:X5)</f>
        <v>25</v>
      </c>
    </row>
    <row r="6" spans="2:26" ht="21" x14ac:dyDescent="0.35">
      <c r="B6" s="27">
        <f>AFR!A24</f>
        <v>924</v>
      </c>
      <c r="C6" s="16">
        <f>AFR!B24</f>
        <v>31.25</v>
      </c>
      <c r="D6" s="16">
        <f>AFR!C24</f>
        <v>34.375</v>
      </c>
      <c r="E6" s="16">
        <f>AFR!D24</f>
        <v>37.5</v>
      </c>
      <c r="F6" s="16">
        <f>AFR!E24</f>
        <v>40.625</v>
      </c>
      <c r="G6" s="16">
        <f>AFR!F24</f>
        <v>43.75</v>
      </c>
      <c r="H6" s="16">
        <f>AFR!G24</f>
        <v>50</v>
      </c>
      <c r="I6" s="16">
        <f>AFR!H24</f>
        <v>53.125</v>
      </c>
      <c r="J6" s="16">
        <f>AFR!I24</f>
        <v>59.375</v>
      </c>
      <c r="K6" s="16">
        <f>AFR!J24</f>
        <v>67.1875</v>
      </c>
      <c r="L6" s="16">
        <f>AFR!K24</f>
        <v>69.375</v>
      </c>
      <c r="N6" s="28">
        <f>'Limiteurs-IQ max'!B6</f>
        <v>924</v>
      </c>
      <c r="O6" s="16">
        <f>IF(C6&lt;G34,C6,G34)</f>
        <v>25</v>
      </c>
      <c r="P6" s="16">
        <f>IF(D6&lt;G34,D6,G34)</f>
        <v>25</v>
      </c>
      <c r="Q6" s="16">
        <f>IF(E6&lt;G34,E6,G34)</f>
        <v>25</v>
      </c>
      <c r="R6" s="16">
        <f>IF(F6&lt;G34,F6,G34)</f>
        <v>25</v>
      </c>
      <c r="S6" s="16">
        <f>IF(G6&lt;G34,G6,G34)</f>
        <v>25</v>
      </c>
      <c r="T6" s="16">
        <f>IF(H6&lt;G34,H6,G34)</f>
        <v>25</v>
      </c>
      <c r="U6" s="16">
        <f>IF(I6&lt;G34,I6,G34)</f>
        <v>25</v>
      </c>
      <c r="V6" s="16">
        <f>IF(J6&lt;G34,J6,G34)</f>
        <v>25</v>
      </c>
      <c r="W6" s="16">
        <f>IF(K6&lt;G34,K6,G34)</f>
        <v>25</v>
      </c>
      <c r="X6" s="16">
        <f>IF(L6&lt;G34,L6,G34)</f>
        <v>25</v>
      </c>
      <c r="Z6" s="29">
        <f t="shared" si="0"/>
        <v>25</v>
      </c>
    </row>
    <row r="7" spans="2:26" ht="21" x14ac:dyDescent="0.35">
      <c r="B7" s="27">
        <f>AFR!A25</f>
        <v>1008</v>
      </c>
      <c r="C7" s="16">
        <f>AFR!B25</f>
        <v>31.25</v>
      </c>
      <c r="D7" s="16">
        <f>AFR!C25</f>
        <v>34.375</v>
      </c>
      <c r="E7" s="16">
        <f>AFR!D25</f>
        <v>37.5</v>
      </c>
      <c r="F7" s="16">
        <f>AFR!E25</f>
        <v>40.625</v>
      </c>
      <c r="G7" s="16">
        <f>AFR!F25</f>
        <v>43.75</v>
      </c>
      <c r="H7" s="16">
        <f>AFR!G25</f>
        <v>50</v>
      </c>
      <c r="I7" s="16">
        <f>AFR!H25</f>
        <v>53.125</v>
      </c>
      <c r="J7" s="16">
        <f>AFR!I25</f>
        <v>59.375</v>
      </c>
      <c r="K7" s="16">
        <f>AFR!J25</f>
        <v>67.1875</v>
      </c>
      <c r="L7" s="16">
        <f>AFR!K25</f>
        <v>69.375</v>
      </c>
      <c r="N7" s="25">
        <f>'Limiteurs-IQ max'!B7</f>
        <v>1008</v>
      </c>
      <c r="O7" s="30">
        <f>IF(C7&lt;F27,C7,F27)</f>
        <v>25</v>
      </c>
      <c r="P7" s="16">
        <f>IF(D7&lt;F27,D7,F27)</f>
        <v>25</v>
      </c>
      <c r="Q7" s="16">
        <f>IF(E7&lt;F27,E7,F27)</f>
        <v>25</v>
      </c>
      <c r="R7" s="16">
        <f>IF(F7&lt;F27,F7,F27)</f>
        <v>25</v>
      </c>
      <c r="S7" s="16">
        <f>IF(G7&lt;F27,G7,F27)</f>
        <v>25</v>
      </c>
      <c r="T7" s="16">
        <f>IF(H7&lt;F27,H7,F27)</f>
        <v>25</v>
      </c>
      <c r="U7" s="16">
        <f>IF(I7&lt;F27,I7,F27)</f>
        <v>25</v>
      </c>
      <c r="V7" s="16">
        <f>IF(J7&lt;F27,J7,F27)</f>
        <v>25</v>
      </c>
      <c r="W7" s="16">
        <f>IF(K7&lt;F27,K7,F27)</f>
        <v>25</v>
      </c>
      <c r="X7" s="16">
        <f>IF(L7&lt;F27,L7,F27)</f>
        <v>25</v>
      </c>
      <c r="Z7" s="29">
        <f t="shared" si="0"/>
        <v>25</v>
      </c>
    </row>
    <row r="8" spans="2:26" ht="21" x14ac:dyDescent="0.35">
      <c r="B8" s="13">
        <f>AFR!A26</f>
        <v>1260</v>
      </c>
      <c r="C8" s="16">
        <f>AFR!B26</f>
        <v>31.25</v>
      </c>
      <c r="D8" s="16">
        <f>AFR!C26</f>
        <v>34.375</v>
      </c>
      <c r="E8" s="16">
        <f>AFR!D26</f>
        <v>37.5</v>
      </c>
      <c r="F8" s="16">
        <f>AFR!E26</f>
        <v>40.625</v>
      </c>
      <c r="G8" s="16">
        <f>AFR!F26</f>
        <v>43.75</v>
      </c>
      <c r="H8" s="16">
        <f>AFR!G26</f>
        <v>50</v>
      </c>
      <c r="I8" s="16">
        <f>AFR!H26</f>
        <v>53.125</v>
      </c>
      <c r="J8" s="16">
        <f>AFR!I26</f>
        <v>59.375</v>
      </c>
      <c r="K8" s="16">
        <f>AFR!J26</f>
        <v>67.1875</v>
      </c>
      <c r="L8" s="16">
        <f>AFR!K26</f>
        <v>69.375</v>
      </c>
      <c r="N8" s="25">
        <f>'Limiteurs-IQ max'!B8</f>
        <v>1260</v>
      </c>
      <c r="O8" s="16">
        <f>IF(C8&lt;J34,C8,J34)</f>
        <v>31.25</v>
      </c>
      <c r="P8" s="16">
        <f>IF(D8&lt;J34,D8,J34)</f>
        <v>34.375</v>
      </c>
      <c r="Q8" s="16">
        <f>IF(E8&lt;J34,E8,J34)</f>
        <v>37.5</v>
      </c>
      <c r="R8" s="16">
        <f>IF(F8&lt;J34,F8,J34)</f>
        <v>38.731666666666669</v>
      </c>
      <c r="S8" s="16">
        <f>IF(G8&lt;J34,G8,J34)</f>
        <v>38.731666666666669</v>
      </c>
      <c r="T8" s="16">
        <f>IF(H8&lt;J34,H8,J34)</f>
        <v>38.731666666666669</v>
      </c>
      <c r="U8" s="16">
        <f>IF(I8&lt;J34,I8,J34)</f>
        <v>38.731666666666669</v>
      </c>
      <c r="V8" s="16">
        <f>IF(J8&lt;J34,J8,J34)</f>
        <v>38.731666666666669</v>
      </c>
      <c r="W8" s="16">
        <f>IF(K8&lt;J34,K8,J34)</f>
        <v>38.731666666666669</v>
      </c>
      <c r="X8" s="16">
        <f>IF(L8&lt;J34,L8,J34)</f>
        <v>38.731666666666669</v>
      </c>
      <c r="Z8" s="29">
        <f t="shared" si="0"/>
        <v>38.731666666666669</v>
      </c>
    </row>
    <row r="9" spans="2:26" ht="21" x14ac:dyDescent="0.35">
      <c r="B9" s="13">
        <f>AFR!A27</f>
        <v>1491</v>
      </c>
      <c r="C9" s="16">
        <f>AFR!B27</f>
        <v>29.411764705882351</v>
      </c>
      <c r="D9" s="16">
        <f>AFR!C27</f>
        <v>32.352941176470587</v>
      </c>
      <c r="E9" s="16">
        <f>AFR!D27</f>
        <v>35.294117647058826</v>
      </c>
      <c r="F9" s="16">
        <f>AFR!E27</f>
        <v>38.235294117647058</v>
      </c>
      <c r="G9" s="16">
        <f>AFR!F27</f>
        <v>41.176470588235297</v>
      </c>
      <c r="H9" s="16">
        <f>AFR!G27</f>
        <v>47.058823529411768</v>
      </c>
      <c r="I9" s="16">
        <f>AFR!H27</f>
        <v>50</v>
      </c>
      <c r="J9" s="16">
        <f>AFR!I27</f>
        <v>55.882352941176471</v>
      </c>
      <c r="K9" s="16">
        <f>AFR!J27</f>
        <v>63.235294117647058</v>
      </c>
      <c r="L9" s="16">
        <f>AFR!K27</f>
        <v>65.294117647058826</v>
      </c>
      <c r="N9" s="25">
        <f>'Limiteurs-IQ max'!B9</f>
        <v>1491</v>
      </c>
      <c r="O9" s="16">
        <f>IF(C9&lt;H27,C9,H27)</f>
        <v>29.411764705882351</v>
      </c>
      <c r="P9" s="16">
        <f>IF(D9&lt;H27,D9,H27)</f>
        <v>32.352941176470587</v>
      </c>
      <c r="Q9" s="16">
        <f>IF(E9&lt;H27,E9,H27)</f>
        <v>35.294117647058826</v>
      </c>
      <c r="R9" s="16">
        <f>IF(F9&lt;H27,F9,H27)</f>
        <v>38.235294117647058</v>
      </c>
      <c r="S9" s="16">
        <f>IF(G9&lt;H27,G9,H27)</f>
        <v>41.176470588235297</v>
      </c>
      <c r="T9" s="16">
        <f>IF(H9&lt;H27,H9,H27)</f>
        <v>45.02</v>
      </c>
      <c r="U9" s="16">
        <f>IF(I9&lt;H27,I9,H27)</f>
        <v>45.02</v>
      </c>
      <c r="V9" s="16">
        <f>IF(J9&lt;H27,J9,H27)</f>
        <v>45.02</v>
      </c>
      <c r="W9" s="16">
        <f>IF(K9&lt;H27,K9,H27)</f>
        <v>45.02</v>
      </c>
      <c r="X9" s="16">
        <f>IF(L9&lt;H27,L9,H27)</f>
        <v>45.02</v>
      </c>
      <c r="Z9" s="29">
        <f t="shared" si="0"/>
        <v>45.02</v>
      </c>
    </row>
    <row r="10" spans="2:26" ht="21" x14ac:dyDescent="0.35">
      <c r="B10" s="13">
        <f>AFR!A28</f>
        <v>1743</v>
      </c>
      <c r="C10" s="16">
        <f>AFR!B28</f>
        <v>29.411764705882351</v>
      </c>
      <c r="D10" s="16">
        <f>AFR!C28</f>
        <v>32.352941176470587</v>
      </c>
      <c r="E10" s="16">
        <f>AFR!D28</f>
        <v>35.294117647058826</v>
      </c>
      <c r="F10" s="16">
        <f>AFR!E28</f>
        <v>38.235294117647058</v>
      </c>
      <c r="G10" s="16">
        <f>AFR!F28</f>
        <v>41.176470588235297</v>
      </c>
      <c r="H10" s="16">
        <f>AFR!G28</f>
        <v>47.058823529411768</v>
      </c>
      <c r="I10" s="16">
        <f>AFR!H28</f>
        <v>50</v>
      </c>
      <c r="J10" s="16">
        <f>AFR!I28</f>
        <v>55.882352941176471</v>
      </c>
      <c r="K10" s="16">
        <f>AFR!J28</f>
        <v>63.235294117647058</v>
      </c>
      <c r="L10" s="16">
        <f>AFR!K28</f>
        <v>65.294117647058826</v>
      </c>
      <c r="N10" s="25">
        <f>'Limiteurs-IQ max'!B10</f>
        <v>1743</v>
      </c>
      <c r="O10" s="16">
        <f>IF(C10&lt;I27,C10,I27)</f>
        <v>29.411764705882351</v>
      </c>
      <c r="P10" s="16">
        <f>IF(D10&lt;I27,D10,I27)</f>
        <v>32.352941176470587</v>
      </c>
      <c r="Q10" s="16">
        <f>IF(E10&lt;I27,E10,I27)</f>
        <v>35.294117647058826</v>
      </c>
      <c r="R10" s="16">
        <f>IF(F10&lt;I27,F10,I27)</f>
        <v>38.235294117647058</v>
      </c>
      <c r="S10" s="16">
        <f>IF(G10&lt;I27,G10,I27)</f>
        <v>41.176470588235297</v>
      </c>
      <c r="T10" s="16">
        <f>IF(H10&lt;I27,H10,I27)</f>
        <v>47.058823529411768</v>
      </c>
      <c r="U10" s="16">
        <f>IF(I10&lt;I27,I10,I27)</f>
        <v>48.71</v>
      </c>
      <c r="V10" s="16">
        <f>IF(J10&lt;I27,J10,I27)</f>
        <v>48.71</v>
      </c>
      <c r="W10" s="16">
        <f>IF(K10&lt;I27,K10,I27)</f>
        <v>48.71</v>
      </c>
      <c r="X10" s="16">
        <f>IF(L10&lt;I27,L10,I27)</f>
        <v>48.71</v>
      </c>
      <c r="Z10" s="29">
        <f t="shared" si="0"/>
        <v>48.71</v>
      </c>
    </row>
    <row r="11" spans="2:26" ht="21" x14ac:dyDescent="0.35">
      <c r="B11" s="13">
        <f>AFR!A29</f>
        <v>1995</v>
      </c>
      <c r="C11" s="16">
        <f>AFR!B29</f>
        <v>29.411764705882351</v>
      </c>
      <c r="D11" s="16">
        <f>AFR!C29</f>
        <v>32.352941176470587</v>
      </c>
      <c r="E11" s="16">
        <f>AFR!D29</f>
        <v>35.294117647058826</v>
      </c>
      <c r="F11" s="16">
        <f>AFR!E29</f>
        <v>38.235294117647058</v>
      </c>
      <c r="G11" s="16">
        <f>AFR!F29</f>
        <v>41.176470588235297</v>
      </c>
      <c r="H11" s="16">
        <f>AFR!G29</f>
        <v>47.058823529411768</v>
      </c>
      <c r="I11" s="16">
        <f>AFR!H29</f>
        <v>50</v>
      </c>
      <c r="J11" s="16">
        <f>AFR!I29</f>
        <v>55.882352941176471</v>
      </c>
      <c r="K11" s="16">
        <f>AFR!J29</f>
        <v>63.235294117647058</v>
      </c>
      <c r="L11" s="16">
        <f>AFR!K29</f>
        <v>65.294117647058826</v>
      </c>
      <c r="N11" s="25">
        <f>'Limiteurs-IQ max'!B11</f>
        <v>1995</v>
      </c>
      <c r="O11" s="16">
        <f>IF(C11&lt;K27,C11,K27)</f>
        <v>29.411764705882351</v>
      </c>
      <c r="P11" s="16">
        <f>IF(D11&lt;K27,D11,K27)</f>
        <v>32.352941176470587</v>
      </c>
      <c r="Q11" s="16">
        <f>IF(E11&lt;K27,E11,K27)</f>
        <v>35.294117647058826</v>
      </c>
      <c r="R11" s="16">
        <f>IF(F11&lt;K27,F11,K27)</f>
        <v>38.235294117647058</v>
      </c>
      <c r="S11" s="16">
        <f>IF(G11&lt;K27,G11,K27)</f>
        <v>41.176470588235297</v>
      </c>
      <c r="T11" s="16">
        <f>IF(H11&lt;K27,H11,K27)</f>
        <v>47.058823529411768</v>
      </c>
      <c r="U11" s="16">
        <f>IF(I11&lt;K27,I11,K27)</f>
        <v>50</v>
      </c>
      <c r="V11" s="16">
        <f>IF(J11&lt;K27,J11,K27)</f>
        <v>50.95</v>
      </c>
      <c r="W11" s="16">
        <f>IF(K11&lt;K27,K11,K27)</f>
        <v>50.95</v>
      </c>
      <c r="X11" s="16">
        <f>IF(L11&lt;K27,L11,K27)</f>
        <v>50.95</v>
      </c>
      <c r="Z11" s="29">
        <f t="shared" si="0"/>
        <v>50.95</v>
      </c>
    </row>
    <row r="12" spans="2:26" ht="21" x14ac:dyDescent="0.35">
      <c r="B12" s="13">
        <f>AFR!A30</f>
        <v>2247</v>
      </c>
      <c r="C12" s="16">
        <f>AFR!B30</f>
        <v>29.411764705882351</v>
      </c>
      <c r="D12" s="16">
        <f>AFR!C30</f>
        <v>32.352941176470587</v>
      </c>
      <c r="E12" s="16">
        <f>AFR!D30</f>
        <v>35.294117647058826</v>
      </c>
      <c r="F12" s="16">
        <f>AFR!E30</f>
        <v>38.235294117647058</v>
      </c>
      <c r="G12" s="16">
        <f>AFR!F30</f>
        <v>41.176470588235297</v>
      </c>
      <c r="H12" s="16">
        <f>AFR!G30</f>
        <v>47.058823529411768</v>
      </c>
      <c r="I12" s="16">
        <f>AFR!H30</f>
        <v>50</v>
      </c>
      <c r="J12" s="16">
        <f>AFR!I30</f>
        <v>55.882352941176471</v>
      </c>
      <c r="K12" s="16">
        <f>AFR!J30</f>
        <v>63.235294117647058</v>
      </c>
      <c r="L12" s="16">
        <f>AFR!K30</f>
        <v>65.294117647058826</v>
      </c>
      <c r="N12" s="25">
        <f>'Limiteurs-IQ max'!B12</f>
        <v>2247</v>
      </c>
      <c r="O12" s="16">
        <f>IF(C12&lt;L27,C12,L27)</f>
        <v>29.411764705882351</v>
      </c>
      <c r="P12" s="16">
        <f>IF(D12&lt;L27,D12,L27)</f>
        <v>32.352941176470587</v>
      </c>
      <c r="Q12" s="16">
        <f>IF(E12&lt;L27,E12,L27)</f>
        <v>35.294117647058826</v>
      </c>
      <c r="R12" s="16">
        <f>IF(F12&lt;L27,F12,L27)</f>
        <v>38.235294117647058</v>
      </c>
      <c r="S12" s="16">
        <f>IF(G12&lt;L27,G12,L27)</f>
        <v>41.176470588235297</v>
      </c>
      <c r="T12" s="16">
        <f>IF(H12&lt;L27,H12,L27)</f>
        <v>47.058823529411768</v>
      </c>
      <c r="U12" s="16">
        <f>IF(I12&lt;L27,I12,L27)</f>
        <v>50</v>
      </c>
      <c r="V12" s="16">
        <f>IF(J12&lt;L27,J12,L27)</f>
        <v>51</v>
      </c>
      <c r="W12" s="16">
        <f>IF(K12&lt;L27,K12,L27)</f>
        <v>51</v>
      </c>
      <c r="X12" s="16">
        <f>IF(L12&lt;L27,L12,L27)</f>
        <v>51</v>
      </c>
      <c r="Z12" s="29">
        <f t="shared" si="0"/>
        <v>51</v>
      </c>
    </row>
    <row r="13" spans="2:26" ht="21" x14ac:dyDescent="0.35">
      <c r="B13" s="27">
        <f>AFR!A31</f>
        <v>2499</v>
      </c>
      <c r="C13" s="16">
        <f>AFR!B31</f>
        <v>29.411764705882351</v>
      </c>
      <c r="D13" s="16">
        <f>AFR!C31</f>
        <v>32.352941176470587</v>
      </c>
      <c r="E13" s="16">
        <f>AFR!D31</f>
        <v>35.294117647058826</v>
      </c>
      <c r="F13" s="16">
        <f>AFR!E31</f>
        <v>38.235294117647058</v>
      </c>
      <c r="G13" s="16">
        <f>AFR!F31</f>
        <v>41.176470588235297</v>
      </c>
      <c r="H13" s="16">
        <f>AFR!G31</f>
        <v>47.058823529411768</v>
      </c>
      <c r="I13" s="16">
        <f>AFR!H31</f>
        <v>50</v>
      </c>
      <c r="J13" s="16">
        <f>AFR!I31</f>
        <v>55.882352941176471</v>
      </c>
      <c r="K13" s="16">
        <f>AFR!J31</f>
        <v>63.235294117647058</v>
      </c>
      <c r="L13" s="16">
        <f>AFR!K31</f>
        <v>65.294117647058826</v>
      </c>
      <c r="N13" s="28">
        <f>'Limiteurs-IQ max'!B13</f>
        <v>2499</v>
      </c>
      <c r="O13" s="16">
        <f>IF(C13&lt;P34,C13,P34)</f>
        <v>29.411764705882351</v>
      </c>
      <c r="P13" s="16">
        <f>IF(D13&lt;P34,D13,P34)</f>
        <v>32.352941176470587</v>
      </c>
      <c r="Q13" s="16">
        <f>IF(E13&lt;P34,E13,P34)</f>
        <v>35.294117647058826</v>
      </c>
      <c r="R13" s="16">
        <f>IF(F13&lt;P34,F13,P34)</f>
        <v>38.235294117647058</v>
      </c>
      <c r="S13" s="16">
        <f>IF(G13&lt;P34,G13,P34)</f>
        <v>41.176470588235297</v>
      </c>
      <c r="T13" s="16">
        <f>IF(H13&lt;P34,H13,P34)</f>
        <v>47.058823529411768</v>
      </c>
      <c r="U13" s="16">
        <f>IF(I13&lt;P34,I13,P34)</f>
        <v>50</v>
      </c>
      <c r="V13" s="16">
        <f>IF(J13&lt;P34,J13,P34)</f>
        <v>51</v>
      </c>
      <c r="W13" s="16">
        <f>IF(K13&lt;P34,K13,P34)</f>
        <v>51</v>
      </c>
      <c r="X13" s="16">
        <f>IF(L13&lt;P34,L13,P34)</f>
        <v>51</v>
      </c>
      <c r="Z13" s="29">
        <f t="shared" si="0"/>
        <v>51</v>
      </c>
    </row>
    <row r="14" spans="2:26" ht="21" x14ac:dyDescent="0.35">
      <c r="B14" s="27">
        <f>AFR!A32</f>
        <v>2751</v>
      </c>
      <c r="C14" s="16">
        <f>AFR!B32</f>
        <v>29.411764705882351</v>
      </c>
      <c r="D14" s="16">
        <f>AFR!C32</f>
        <v>32.352941176470587</v>
      </c>
      <c r="E14" s="16">
        <f>AFR!D32</f>
        <v>35.294117647058826</v>
      </c>
      <c r="F14" s="16">
        <f>AFR!E32</f>
        <v>38.235294117647058</v>
      </c>
      <c r="G14" s="16">
        <f>AFR!F32</f>
        <v>41.176470588235297</v>
      </c>
      <c r="H14" s="16">
        <f>AFR!G32</f>
        <v>47.058823529411768</v>
      </c>
      <c r="I14" s="16">
        <f>AFR!H32</f>
        <v>50</v>
      </c>
      <c r="J14" s="16">
        <f>AFR!I32</f>
        <v>55.882352941176471</v>
      </c>
      <c r="K14" s="16">
        <f>AFR!J32</f>
        <v>63.235294117647058</v>
      </c>
      <c r="L14" s="16">
        <f>AFR!K32</f>
        <v>65.294117647058826</v>
      </c>
      <c r="N14" s="28">
        <f>'Limiteurs-IQ max'!B14</f>
        <v>2751</v>
      </c>
      <c r="O14" s="16">
        <f>IF(C14&lt;Q34,C14,Q34)</f>
        <v>29.411764705882351</v>
      </c>
      <c r="P14" s="16">
        <f>IF(D14&lt;Q34,D14,Q34)</f>
        <v>32.352941176470587</v>
      </c>
      <c r="Q14" s="16">
        <f>IF(E14&lt;Q34,E14,Q34)</f>
        <v>35.294117647058826</v>
      </c>
      <c r="R14" s="16">
        <f>IF(F14&lt;Q34,F14,Q34)</f>
        <v>38.235294117647058</v>
      </c>
      <c r="S14" s="16">
        <f>IF(G14&lt;Q34,G14,Q34)</f>
        <v>41.176470588235297</v>
      </c>
      <c r="T14" s="16">
        <f>IF(H14&lt;Q34,H14,Q34)</f>
        <v>47.058823529411768</v>
      </c>
      <c r="U14" s="16">
        <f>IF(I14&lt;Q34,I14,Q34)</f>
        <v>50</v>
      </c>
      <c r="V14" s="16">
        <f>IF(J14&lt;Q34,J14,Q34)</f>
        <v>51</v>
      </c>
      <c r="W14" s="16">
        <f>IF(K14&lt;Q34,K14,Q34)</f>
        <v>51</v>
      </c>
      <c r="X14" s="16">
        <f>IF(L14&lt;Q34,L14,Q34)</f>
        <v>51</v>
      </c>
      <c r="Z14" s="29">
        <f t="shared" si="0"/>
        <v>51</v>
      </c>
    </row>
    <row r="15" spans="2:26" ht="21" x14ac:dyDescent="0.35">
      <c r="B15" s="27">
        <f>AFR!A33</f>
        <v>3003</v>
      </c>
      <c r="C15" s="16">
        <f>AFR!B33</f>
        <v>29.411764705882351</v>
      </c>
      <c r="D15" s="16">
        <f>AFR!C33</f>
        <v>32.352941176470587</v>
      </c>
      <c r="E15" s="16">
        <f>AFR!D33</f>
        <v>35.294117647058826</v>
      </c>
      <c r="F15" s="16">
        <f>AFR!E33</f>
        <v>38.235294117647058</v>
      </c>
      <c r="G15" s="16">
        <f>AFR!F33</f>
        <v>41.176470588235297</v>
      </c>
      <c r="H15" s="16">
        <f>AFR!G33</f>
        <v>47.058823529411768</v>
      </c>
      <c r="I15" s="16">
        <f>AFR!H33</f>
        <v>50</v>
      </c>
      <c r="J15" s="16">
        <f>AFR!I33</f>
        <v>55.882352941176471</v>
      </c>
      <c r="K15" s="16">
        <f>AFR!J33</f>
        <v>63.235294117647058</v>
      </c>
      <c r="L15" s="16">
        <f>AFR!K33</f>
        <v>65.294117647058826</v>
      </c>
      <c r="N15" s="28">
        <f>'Limiteurs-IQ max'!B15</f>
        <v>3003</v>
      </c>
      <c r="O15" s="16">
        <f>IF(C15&lt;R34,C15,R34)</f>
        <v>29.411764705882351</v>
      </c>
      <c r="P15" s="16">
        <f>IF(D15&lt;R34,D15,R34)</f>
        <v>32.352941176470587</v>
      </c>
      <c r="Q15" s="16">
        <f>IF(E15&lt;R34,E15,R34)</f>
        <v>35.294117647058826</v>
      </c>
      <c r="R15" s="16">
        <f>IF(F15&lt;R34,F15,R34)</f>
        <v>38.235294117647058</v>
      </c>
      <c r="S15" s="16">
        <f>IF(G15&lt;R34,G15,R34)</f>
        <v>41.176470588235297</v>
      </c>
      <c r="T15" s="16">
        <f>IF(H15&lt;R34,H15,R34)</f>
        <v>47.058823529411768</v>
      </c>
      <c r="U15" s="16">
        <f>IF(I15&lt;R34,I15,R34)</f>
        <v>50</v>
      </c>
      <c r="V15" s="16">
        <f>IF(J15&lt;R34,J15,R34)</f>
        <v>51</v>
      </c>
      <c r="W15" s="16">
        <f>IF(K15&lt;R34,K15,R34)</f>
        <v>51</v>
      </c>
      <c r="X15" s="16">
        <f>IF(L15&lt;R34,L15,R34)</f>
        <v>51</v>
      </c>
      <c r="Z15" s="29">
        <f t="shared" si="0"/>
        <v>51</v>
      </c>
    </row>
    <row r="16" spans="2:26" ht="21" x14ac:dyDescent="0.35">
      <c r="B16" s="13">
        <f>AFR!A34</f>
        <v>3255</v>
      </c>
      <c r="C16" s="16">
        <f>AFR!B34</f>
        <v>29.411764705882351</v>
      </c>
      <c r="D16" s="16">
        <f>AFR!C34</f>
        <v>32.352941176470587</v>
      </c>
      <c r="E16" s="16">
        <f>AFR!D34</f>
        <v>35.294117647058826</v>
      </c>
      <c r="F16" s="16">
        <f>AFR!E34</f>
        <v>38.235294117647058</v>
      </c>
      <c r="G16" s="16">
        <f>AFR!F34</f>
        <v>41.176470588235297</v>
      </c>
      <c r="H16" s="16">
        <f>AFR!G34</f>
        <v>47.058823529411768</v>
      </c>
      <c r="I16" s="16">
        <f>AFR!H34</f>
        <v>50</v>
      </c>
      <c r="J16" s="16">
        <f>AFR!I34</f>
        <v>55.882352941176471</v>
      </c>
      <c r="K16" s="16">
        <f>AFR!J34</f>
        <v>63.235294117647058</v>
      </c>
      <c r="L16" s="16">
        <f>AFR!K34</f>
        <v>65.294117647058826</v>
      </c>
      <c r="N16" s="25">
        <f>'Limiteurs-IQ max'!B16</f>
        <v>3255</v>
      </c>
      <c r="O16" s="16">
        <f>IF(C16&lt;M27,C16,M27)</f>
        <v>29.411764705882351</v>
      </c>
      <c r="P16" s="16">
        <f>IF(D16&lt;M27,D16,M27)</f>
        <v>32.352941176470587</v>
      </c>
      <c r="Q16" s="16">
        <f>IF(E16&lt;M27,E16,M27)</f>
        <v>35.294117647058826</v>
      </c>
      <c r="R16" s="16">
        <f>IF(F16&lt;M27,F16,M27)</f>
        <v>38.235294117647058</v>
      </c>
      <c r="S16" s="16">
        <f>IF(G16&lt;M27,G16,M27)</f>
        <v>41.176470588235297</v>
      </c>
      <c r="T16" s="16">
        <f>IF(H16&lt;M27,H16,M27)</f>
        <v>47.058823529411768</v>
      </c>
      <c r="U16" s="16">
        <f>IF(I16&lt;M27,I16,M27)</f>
        <v>50</v>
      </c>
      <c r="V16" s="16">
        <f>IF(J16&lt;M27,J16,M27)</f>
        <v>51</v>
      </c>
      <c r="W16" s="16">
        <f>IF(K16&lt;M27,K16,M27)</f>
        <v>51</v>
      </c>
      <c r="X16" s="16">
        <f>IF(L16&lt;M27,y16l16,M27)</f>
        <v>51</v>
      </c>
      <c r="Z16" s="29">
        <f t="shared" si="0"/>
        <v>51</v>
      </c>
    </row>
    <row r="17" spans="2:27" ht="21" x14ac:dyDescent="0.35">
      <c r="B17" s="13">
        <f>AFR!A35</f>
        <v>3507</v>
      </c>
      <c r="C17" s="16">
        <f>AFR!B35</f>
        <v>29.411764705882351</v>
      </c>
      <c r="D17" s="16">
        <f>AFR!C35</f>
        <v>32.352941176470587</v>
      </c>
      <c r="E17" s="16">
        <f>AFR!D35</f>
        <v>35.294117647058826</v>
      </c>
      <c r="F17" s="16">
        <f>AFR!E35</f>
        <v>38.235294117647058</v>
      </c>
      <c r="G17" s="16">
        <f>AFR!F35</f>
        <v>41.176470588235297</v>
      </c>
      <c r="H17" s="16">
        <f>AFR!G35</f>
        <v>47.058823529411768</v>
      </c>
      <c r="I17" s="16">
        <f>AFR!H35</f>
        <v>50</v>
      </c>
      <c r="J17" s="16">
        <f>AFR!I35</f>
        <v>55.882352941176471</v>
      </c>
      <c r="K17" s="16">
        <f>AFR!J35</f>
        <v>63.235294117647058</v>
      </c>
      <c r="L17" s="16">
        <f>AFR!K35</f>
        <v>65.294117647058826</v>
      </c>
      <c r="N17" s="25">
        <f>'Limiteurs-IQ max'!B17</f>
        <v>3507</v>
      </c>
      <c r="O17" s="16">
        <f>IF(C17&lt;N27,C17,N27)</f>
        <v>29.411764705882351</v>
      </c>
      <c r="P17" s="16">
        <f>IF(D17&lt;N27,D17,N27)</f>
        <v>32.352941176470587</v>
      </c>
      <c r="Q17" s="16">
        <f>IF(E17&lt;N27,E17,N27)</f>
        <v>35.294117647058826</v>
      </c>
      <c r="R17" s="16">
        <f>IF(F17&lt;N27,F17,N27)</f>
        <v>38.235294117647058</v>
      </c>
      <c r="S17" s="16">
        <f>IF(G17&lt;N27,G17,N27)</f>
        <v>41.176470588235297</v>
      </c>
      <c r="T17" s="16">
        <f>IF(H17&lt;N27,H17,N27)</f>
        <v>47.058823529411768</v>
      </c>
      <c r="U17" s="16">
        <f>IF(I17&lt;N27,I17,N27)</f>
        <v>50</v>
      </c>
      <c r="V17" s="16">
        <f>IF(J17&lt;N27,J17,N27)</f>
        <v>51</v>
      </c>
      <c r="W17" s="16">
        <f>IF(K17&lt;N27,K17,N27)</f>
        <v>51</v>
      </c>
      <c r="X17" s="16">
        <f>IF(L17&lt;N27,L17,N27)</f>
        <v>51</v>
      </c>
      <c r="Z17" s="29">
        <f t="shared" si="0"/>
        <v>51</v>
      </c>
    </row>
    <row r="18" spans="2:27" ht="21" x14ac:dyDescent="0.35">
      <c r="B18" s="13">
        <f>AFR!A36</f>
        <v>3759</v>
      </c>
      <c r="C18" s="16">
        <f>AFR!B36</f>
        <v>29.411764705882351</v>
      </c>
      <c r="D18" s="16">
        <f>AFR!C36</f>
        <v>32.352941176470587</v>
      </c>
      <c r="E18" s="16">
        <f>AFR!D36</f>
        <v>35.294117647058826</v>
      </c>
      <c r="F18" s="16">
        <f>AFR!E36</f>
        <v>38.235294117647058</v>
      </c>
      <c r="G18" s="16">
        <f>AFR!F36</f>
        <v>41.176470588235297</v>
      </c>
      <c r="H18" s="16">
        <f>AFR!G36</f>
        <v>47.058823529411768</v>
      </c>
      <c r="I18" s="16">
        <f>AFR!H36</f>
        <v>50</v>
      </c>
      <c r="J18" s="16">
        <f>AFR!I36</f>
        <v>55.882352941176471</v>
      </c>
      <c r="K18" s="16">
        <f>AFR!J36</f>
        <v>63.235294117647058</v>
      </c>
      <c r="L18" s="16">
        <f>AFR!K36</f>
        <v>65.294117647058826</v>
      </c>
      <c r="N18" s="25">
        <f>'Limiteurs-IQ max'!B18</f>
        <v>3759</v>
      </c>
      <c r="O18" s="16">
        <f>IF(C18&lt;O27,C18,O27)</f>
        <v>29.411764705882351</v>
      </c>
      <c r="P18" s="16">
        <f>IF(D18&lt;O27,D18,O27)</f>
        <v>32.352941176470587</v>
      </c>
      <c r="Q18" s="16">
        <f>IF(E18&lt;O27,E18,O27)</f>
        <v>35.294117647058826</v>
      </c>
      <c r="R18" s="16">
        <f>IF(F18&lt;O27,F18,O27)</f>
        <v>38.235294117647058</v>
      </c>
      <c r="S18" s="16">
        <f>IF(G18&lt;O27,G18,O27)</f>
        <v>41.176470588235297</v>
      </c>
      <c r="T18" s="16">
        <f>IF(H18&lt;O27,H18,O27)</f>
        <v>47.058823529411768</v>
      </c>
      <c r="U18" s="16">
        <f>IF(I18&lt;O27,I18,O27)</f>
        <v>50</v>
      </c>
      <c r="V18" s="16">
        <f>IF(J18&lt;O27,J18,O27)</f>
        <v>51</v>
      </c>
      <c r="W18" s="16">
        <f>IF(K18&lt;O27,K18,O27)</f>
        <v>51</v>
      </c>
      <c r="X18" s="16">
        <f>IF(L18&lt;O27,L18,O27)</f>
        <v>51</v>
      </c>
      <c r="Z18" s="29">
        <f t="shared" si="0"/>
        <v>51</v>
      </c>
    </row>
    <row r="19" spans="2:27" ht="21" x14ac:dyDescent="0.35">
      <c r="B19" s="13">
        <f>AFR!A37</f>
        <v>4242</v>
      </c>
      <c r="C19" s="16">
        <f>AFR!B37</f>
        <v>28.571428571428573</v>
      </c>
      <c r="D19" s="16">
        <f>AFR!C37</f>
        <v>31.428571428571427</v>
      </c>
      <c r="E19" s="16">
        <f>AFR!D37</f>
        <v>34.285714285714285</v>
      </c>
      <c r="F19" s="16">
        <f>AFR!E37</f>
        <v>37.142857142857146</v>
      </c>
      <c r="G19" s="16">
        <f>AFR!F37</f>
        <v>40</v>
      </c>
      <c r="H19" s="16">
        <f>AFR!G37</f>
        <v>45.714285714285715</v>
      </c>
      <c r="I19" s="16">
        <f>AFR!H37</f>
        <v>48.571428571428569</v>
      </c>
      <c r="J19" s="16">
        <f>AFR!I37</f>
        <v>54.285714285714285</v>
      </c>
      <c r="K19" s="16">
        <f>AFR!J37</f>
        <v>61.428571428571431</v>
      </c>
      <c r="L19" s="16">
        <f>AFR!K37</f>
        <v>62.86</v>
      </c>
      <c r="N19" s="25">
        <f>'Limiteurs-IQ max'!B19</f>
        <v>4242</v>
      </c>
      <c r="O19" s="16">
        <f>IF(C19&lt;S27,C19,S27)</f>
        <v>28.571428571428573</v>
      </c>
      <c r="P19" s="16">
        <f>IF(D19&lt;S27,D19,S27)</f>
        <v>31.428571428571427</v>
      </c>
      <c r="Q19" s="16">
        <f>IF(E19&lt;S27,E19,S27)</f>
        <v>34.285714285714285</v>
      </c>
      <c r="R19" s="16">
        <f>IF(F19&lt;S27,F19,S27)</f>
        <v>37.142857142857146</v>
      </c>
      <c r="S19" s="16">
        <f>IF(G19&lt;S27,G19,S27)</f>
        <v>40</v>
      </c>
      <c r="T19" s="16">
        <f>IF(H19&lt;S27,H19,S27)</f>
        <v>45.714285714285715</v>
      </c>
      <c r="U19" s="16">
        <f>IF(I19&lt;S27,I19,S27)</f>
        <v>46.83</v>
      </c>
      <c r="V19" s="16">
        <f>IF(J19&lt;S27,J19,S27)</f>
        <v>46.83</v>
      </c>
      <c r="W19" s="16">
        <f>IF(K19&lt;S27,K19,S27)</f>
        <v>46.83</v>
      </c>
      <c r="X19" s="16">
        <f>IF(L19&lt;S27,L19,S27)</f>
        <v>46.83</v>
      </c>
      <c r="Z19" s="29">
        <f t="shared" si="0"/>
        <v>46.83</v>
      </c>
    </row>
    <row r="20" spans="2:27" ht="21" x14ac:dyDescent="0.35">
      <c r="B20" s="13">
        <f>AFR!A38</f>
        <v>5355</v>
      </c>
      <c r="C20" s="16">
        <f>AFR!B38</f>
        <v>28.571428571428573</v>
      </c>
      <c r="D20" s="16">
        <f>AFR!C38</f>
        <v>31.428571428571427</v>
      </c>
      <c r="E20" s="16">
        <f>AFR!D38</f>
        <v>34.285714285714285</v>
      </c>
      <c r="F20" s="16">
        <f>AFR!E38</f>
        <v>37.142857142857146</v>
      </c>
      <c r="G20" s="16">
        <f>AFR!F38</f>
        <v>40</v>
      </c>
      <c r="H20" s="16">
        <f>AFR!G38</f>
        <v>45.714285714285715</v>
      </c>
      <c r="I20" s="16">
        <f>AFR!H38</f>
        <v>48.571428571428569</v>
      </c>
      <c r="J20" s="16">
        <f>AFR!I38</f>
        <v>54.285714285714285</v>
      </c>
      <c r="K20" s="16">
        <f>AFR!J38</f>
        <v>61.428571428571431</v>
      </c>
      <c r="L20" s="16">
        <f>AFR!K38</f>
        <v>63.428571428571431</v>
      </c>
      <c r="N20" s="25">
        <f>'Limiteurs-IQ max'!B20</f>
        <v>5355</v>
      </c>
      <c r="O20" s="16">
        <f>IF(C20&lt;U27,C20,U27)</f>
        <v>0</v>
      </c>
      <c r="P20" s="16">
        <f>IF(D20&lt;U27,D20,U27)</f>
        <v>0</v>
      </c>
      <c r="Q20" s="16">
        <f>IF(E20&lt;U27,E20,U27)</f>
        <v>0</v>
      </c>
      <c r="R20" s="16">
        <f>IF(F20&lt;U27,F20,U27)</f>
        <v>0</v>
      </c>
      <c r="S20" s="16">
        <f>IF(G20&lt;U27,G20,U27)</f>
        <v>0</v>
      </c>
      <c r="T20" s="16">
        <f>IF(H20&lt;U27,H20,U27)</f>
        <v>0</v>
      </c>
      <c r="U20" s="16">
        <f>IF(I20&lt;U27,I20,U27)</f>
        <v>0</v>
      </c>
      <c r="V20" s="16">
        <f>IF(J20&lt;U27,J20,U27)</f>
        <v>0</v>
      </c>
      <c r="W20" s="16">
        <f>IF(K20&lt;U27,K20,U27)</f>
        <v>0</v>
      </c>
      <c r="X20" s="16">
        <f>IF(L20&lt;U27,L20,U27)</f>
        <v>0</v>
      </c>
      <c r="Z20" s="29">
        <f t="shared" si="0"/>
        <v>0</v>
      </c>
    </row>
    <row r="21" spans="2:27" ht="15" x14ac:dyDescent="0.25"/>
    <row r="22" spans="2:27" ht="15" x14ac:dyDescent="0.25"/>
    <row r="23" spans="2:27" ht="15" x14ac:dyDescent="0.25"/>
    <row r="24" spans="2:27" ht="15" x14ac:dyDescent="0.25"/>
    <row r="25" spans="2:27" ht="41.25" customHeight="1" x14ac:dyDescent="0.25">
      <c r="B25" s="8"/>
      <c r="C25" s="9"/>
      <c r="D25" s="9"/>
      <c r="E25" s="9"/>
      <c r="F25" s="9"/>
      <c r="G25" s="9"/>
      <c r="H25" s="9"/>
      <c r="I25" s="9"/>
      <c r="J25" s="9"/>
      <c r="K25" s="9"/>
      <c r="L25" s="10" t="s">
        <v>10</v>
      </c>
      <c r="M25" s="9"/>
      <c r="N25" s="9"/>
      <c r="O25" s="9"/>
      <c r="P25" s="9"/>
      <c r="Q25" s="9"/>
      <c r="R25" s="9"/>
      <c r="S25" s="31"/>
      <c r="T25" s="31"/>
      <c r="U25" s="32"/>
    </row>
    <row r="26" spans="2:27" ht="21" x14ac:dyDescent="0.35">
      <c r="B26" s="33"/>
      <c r="C26" s="34">
        <v>0</v>
      </c>
      <c r="D26" s="34">
        <v>400</v>
      </c>
      <c r="E26" s="34">
        <v>401</v>
      </c>
      <c r="F26" s="35">
        <v>1008</v>
      </c>
      <c r="G26" s="35">
        <v>1239</v>
      </c>
      <c r="H26" s="35">
        <v>1491</v>
      </c>
      <c r="I26" s="35">
        <v>1743</v>
      </c>
      <c r="J26" s="34">
        <v>1890</v>
      </c>
      <c r="K26" s="35">
        <v>1995</v>
      </c>
      <c r="L26" s="35">
        <v>2247</v>
      </c>
      <c r="M26" s="35">
        <v>3255</v>
      </c>
      <c r="N26" s="35">
        <v>3507</v>
      </c>
      <c r="O26" s="35">
        <v>3759</v>
      </c>
      <c r="P26" s="34">
        <v>3906</v>
      </c>
      <c r="Q26" s="34">
        <v>4011</v>
      </c>
      <c r="R26" s="34">
        <v>4116</v>
      </c>
      <c r="S26" s="35">
        <v>4242</v>
      </c>
      <c r="T26" s="34">
        <v>4473</v>
      </c>
      <c r="U26" s="35">
        <v>5355</v>
      </c>
    </row>
    <row r="27" spans="2:27" ht="21" x14ac:dyDescent="0.35">
      <c r="B27" s="13">
        <v>500</v>
      </c>
      <c r="C27" s="36">
        <v>0</v>
      </c>
      <c r="D27" s="36">
        <v>0</v>
      </c>
      <c r="E27" s="36">
        <v>25</v>
      </c>
      <c r="F27" s="16">
        <v>25</v>
      </c>
      <c r="G27" s="16">
        <v>38.159999999999997</v>
      </c>
      <c r="H27" s="16">
        <v>45.02</v>
      </c>
      <c r="I27" s="16">
        <v>48.71</v>
      </c>
      <c r="J27" s="36">
        <v>50.17</v>
      </c>
      <c r="K27" s="16">
        <v>50.95</v>
      </c>
      <c r="L27" s="16">
        <v>51</v>
      </c>
      <c r="M27" s="16">
        <v>51</v>
      </c>
      <c r="N27" s="16">
        <v>51</v>
      </c>
      <c r="O27" s="16">
        <v>51</v>
      </c>
      <c r="P27" s="36">
        <v>51</v>
      </c>
      <c r="Q27" s="36">
        <v>51</v>
      </c>
      <c r="R27" s="36">
        <v>49.9</v>
      </c>
      <c r="S27" s="16">
        <v>46.83</v>
      </c>
      <c r="T27" s="36">
        <v>26.5</v>
      </c>
      <c r="U27" s="16">
        <v>0</v>
      </c>
    </row>
    <row r="28" spans="2:27" ht="21" x14ac:dyDescent="0.35">
      <c r="B28" s="13">
        <v>900</v>
      </c>
      <c r="C28" s="36">
        <v>0</v>
      </c>
      <c r="D28" s="36">
        <v>0</v>
      </c>
      <c r="E28" s="36">
        <v>25</v>
      </c>
      <c r="F28" s="16">
        <v>25</v>
      </c>
      <c r="G28" s="16">
        <v>38.159999999999997</v>
      </c>
      <c r="H28" s="16">
        <v>45.02</v>
      </c>
      <c r="I28" s="16">
        <v>48.71</v>
      </c>
      <c r="J28" s="36">
        <v>50.17</v>
      </c>
      <c r="K28" s="16">
        <v>50.95</v>
      </c>
      <c r="L28" s="16">
        <v>51</v>
      </c>
      <c r="M28" s="16">
        <v>51</v>
      </c>
      <c r="N28" s="16">
        <v>51</v>
      </c>
      <c r="O28" s="16">
        <v>51</v>
      </c>
      <c r="P28" s="36">
        <v>51</v>
      </c>
      <c r="Q28" s="36">
        <v>51</v>
      </c>
      <c r="R28" s="36">
        <v>49.9</v>
      </c>
      <c r="S28" s="16">
        <v>46.83</v>
      </c>
      <c r="T28" s="36">
        <v>26.5</v>
      </c>
      <c r="U28" s="16">
        <v>0</v>
      </c>
    </row>
    <row r="29" spans="2:27" ht="21" x14ac:dyDescent="0.35">
      <c r="B29" s="13">
        <v>1000</v>
      </c>
      <c r="C29" s="36">
        <v>0</v>
      </c>
      <c r="D29" s="36">
        <v>0</v>
      </c>
      <c r="E29" s="36">
        <v>25</v>
      </c>
      <c r="F29" s="16">
        <v>25</v>
      </c>
      <c r="G29" s="16">
        <v>38.159999999999997</v>
      </c>
      <c r="H29" s="16">
        <v>45.02</v>
      </c>
      <c r="I29" s="16">
        <v>48.71</v>
      </c>
      <c r="J29" s="36">
        <v>50.17</v>
      </c>
      <c r="K29" s="16">
        <v>50.95</v>
      </c>
      <c r="L29" s="16">
        <v>51</v>
      </c>
      <c r="M29" s="16">
        <v>51</v>
      </c>
      <c r="N29" s="16">
        <v>51</v>
      </c>
      <c r="O29" s="16">
        <v>51</v>
      </c>
      <c r="P29" s="36">
        <v>51</v>
      </c>
      <c r="Q29" s="36">
        <v>51</v>
      </c>
      <c r="R29" s="36">
        <v>49.9</v>
      </c>
      <c r="S29" s="16">
        <v>46.83</v>
      </c>
      <c r="T29" s="36">
        <v>26.5</v>
      </c>
      <c r="U29" s="16">
        <v>0</v>
      </c>
    </row>
    <row r="30" spans="2:27" ht="15" x14ac:dyDescent="0.25"/>
    <row r="31" spans="2:27" ht="14.25" customHeight="1" x14ac:dyDescent="0.25"/>
    <row r="32" spans="2:27" ht="40.5" customHeight="1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10" t="s">
        <v>11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1"/>
    </row>
    <row r="33" spans="2:27" ht="21" x14ac:dyDescent="0.25">
      <c r="B33" s="24"/>
      <c r="C33" s="37">
        <f>'Limiteurs-IQ max'!C26</f>
        <v>0</v>
      </c>
      <c r="D33" s="37">
        <f>'Limiteurs-IQ max'!D26</f>
        <v>400</v>
      </c>
      <c r="E33" s="37">
        <f>'Limiteurs-IQ max'!E26</f>
        <v>401</v>
      </c>
      <c r="F33" s="38">
        <f>'Limiteurs-IQ max'!$B$5</f>
        <v>861</v>
      </c>
      <c r="G33" s="38">
        <f>'Limiteurs-IQ max'!$B$6</f>
        <v>924</v>
      </c>
      <c r="H33" s="39">
        <f>'Limiteurs-IQ max'!F26</f>
        <v>1008</v>
      </c>
      <c r="I33" s="39">
        <f>'Limiteurs-IQ max'!G26</f>
        <v>1239</v>
      </c>
      <c r="J33" s="40">
        <f>'Limiteurs-IQ max'!$B$8</f>
        <v>1260</v>
      </c>
      <c r="K33" s="39">
        <f>'Limiteurs-IQ max'!H26</f>
        <v>1491</v>
      </c>
      <c r="L33" s="39">
        <f>'Limiteurs-IQ max'!I26</f>
        <v>1743</v>
      </c>
      <c r="M33" s="37">
        <f>'Limiteurs-IQ max'!J26</f>
        <v>1890</v>
      </c>
      <c r="N33" s="39">
        <f>'Limiteurs-IQ max'!K26</f>
        <v>1995</v>
      </c>
      <c r="O33" s="39">
        <f>'Limiteurs-IQ max'!L26</f>
        <v>2247</v>
      </c>
      <c r="P33" s="40">
        <f>'Limiteurs-IQ max'!$B$13</f>
        <v>2499</v>
      </c>
      <c r="Q33" s="40">
        <f>'Limiteurs-IQ max'!$B$14</f>
        <v>2751</v>
      </c>
      <c r="R33" s="40">
        <f>'Limiteurs-IQ max'!$B$15</f>
        <v>3003</v>
      </c>
      <c r="S33" s="39">
        <f>'Limiteurs-IQ max'!M26</f>
        <v>3255</v>
      </c>
      <c r="T33" s="39">
        <f>'Limiteurs-IQ max'!N26</f>
        <v>3507</v>
      </c>
      <c r="U33" s="39">
        <f>'Limiteurs-IQ max'!O26</f>
        <v>3759</v>
      </c>
      <c r="V33" s="37">
        <f>'Limiteurs-IQ max'!P26</f>
        <v>3906</v>
      </c>
      <c r="W33" s="37">
        <f>'Limiteurs-IQ max'!Q26</f>
        <v>4011</v>
      </c>
      <c r="X33" s="37">
        <f>'Limiteurs-IQ max'!R26</f>
        <v>4116</v>
      </c>
      <c r="Y33" s="39">
        <f>'Limiteurs-IQ max'!S26</f>
        <v>4242</v>
      </c>
      <c r="Z33" s="37">
        <f>'Limiteurs-IQ max'!T26</f>
        <v>4473</v>
      </c>
      <c r="AA33" s="39">
        <f>'Limiteurs-IQ max'!U26</f>
        <v>5355</v>
      </c>
    </row>
    <row r="34" spans="2:27" ht="21" x14ac:dyDescent="0.25">
      <c r="B34" s="25">
        <f>'Limiteurs-IQ max'!B27</f>
        <v>500</v>
      </c>
      <c r="C34" s="41">
        <f>'Limiteurs-IQ max'!C27</f>
        <v>0</v>
      </c>
      <c r="D34" s="41">
        <f>'Limiteurs-IQ max'!D27</f>
        <v>0</v>
      </c>
      <c r="E34" s="41">
        <f>'Limiteurs-IQ max'!E27</f>
        <v>25</v>
      </c>
      <c r="F34" s="42">
        <f>FORECAST(F33,E27:F27,E26:F26)</f>
        <v>25</v>
      </c>
      <c r="G34" s="42">
        <f>FORECAST(G33,E27:F27,E26:F26)</f>
        <v>25</v>
      </c>
      <c r="H34" s="43">
        <f>'Limiteurs-IQ max'!F27</f>
        <v>25</v>
      </c>
      <c r="I34" s="43">
        <f>'Limiteurs-IQ max'!G27</f>
        <v>38.159999999999997</v>
      </c>
      <c r="J34" s="43">
        <f>FORECAST(J33,G27:H27,G26:H26)</f>
        <v>38.731666666666669</v>
      </c>
      <c r="K34" s="43">
        <f>'Limiteurs-IQ max'!H27</f>
        <v>45.02</v>
      </c>
      <c r="L34" s="43">
        <f>'Limiteurs-IQ max'!I27</f>
        <v>48.71</v>
      </c>
      <c r="M34" s="41">
        <f>'Limiteurs-IQ max'!J27</f>
        <v>50.17</v>
      </c>
      <c r="N34" s="43">
        <f>'Limiteurs-IQ max'!K27</f>
        <v>50.95</v>
      </c>
      <c r="O34" s="43">
        <f>'Limiteurs-IQ max'!L27</f>
        <v>51</v>
      </c>
      <c r="P34" s="43">
        <f>FORECAST(P33,L27:M27,L26:M26)</f>
        <v>51</v>
      </c>
      <c r="Q34" s="43">
        <f>FORECAST(Q33,L27:M27,L26:M26)</f>
        <v>51</v>
      </c>
      <c r="R34" s="43">
        <f>FORECAST(R33,L27:M27,L26:M26)</f>
        <v>51</v>
      </c>
      <c r="S34" s="43">
        <f>'Limiteurs-IQ max'!M27</f>
        <v>51</v>
      </c>
      <c r="T34" s="43">
        <f>'Limiteurs-IQ max'!N27</f>
        <v>51</v>
      </c>
      <c r="U34" s="43">
        <f>'Limiteurs-IQ max'!O27</f>
        <v>51</v>
      </c>
      <c r="V34" s="41">
        <f>'Limiteurs-IQ max'!P27</f>
        <v>51</v>
      </c>
      <c r="W34" s="41">
        <f>'Limiteurs-IQ max'!Q27</f>
        <v>51</v>
      </c>
      <c r="X34" s="41">
        <f>'Limiteurs-IQ max'!R27</f>
        <v>49.9</v>
      </c>
      <c r="Y34" s="43">
        <f>'Limiteurs-IQ max'!S27</f>
        <v>46.83</v>
      </c>
      <c r="Z34" s="41">
        <f>'Limiteurs-IQ max'!T27</f>
        <v>26.5</v>
      </c>
      <c r="AA34" s="43">
        <f>'Limiteurs-IQ max'!U27</f>
        <v>0</v>
      </c>
    </row>
    <row r="35" spans="2:27" ht="21" x14ac:dyDescent="0.25">
      <c r="B35" s="25">
        <f>'Limiteurs-IQ max'!B28</f>
        <v>900</v>
      </c>
      <c r="C35" s="41">
        <f>'Limiteurs-IQ max'!C28</f>
        <v>0</v>
      </c>
      <c r="D35" s="41">
        <f>'Limiteurs-IQ max'!D28</f>
        <v>0</v>
      </c>
      <c r="E35" s="41">
        <f>'Limiteurs-IQ max'!E28</f>
        <v>25</v>
      </c>
      <c r="F35" s="42">
        <f>FORECAST(F33,E28:F28,E26:F26)</f>
        <v>25</v>
      </c>
      <c r="G35" s="42">
        <f>FORECAST(G33,E28:F28,E26:F26)</f>
        <v>25</v>
      </c>
      <c r="H35" s="43">
        <f>'Limiteurs-IQ max'!F28</f>
        <v>25</v>
      </c>
      <c r="I35" s="43">
        <f>'Limiteurs-IQ max'!G28</f>
        <v>38.159999999999997</v>
      </c>
      <c r="J35" s="43">
        <f>FORECAST(J33,G28:H28,G26:H26)</f>
        <v>38.731666666666669</v>
      </c>
      <c r="K35" s="43">
        <f>'Limiteurs-IQ max'!H28</f>
        <v>45.02</v>
      </c>
      <c r="L35" s="43">
        <f>'Limiteurs-IQ max'!I28</f>
        <v>48.71</v>
      </c>
      <c r="M35" s="41">
        <f>'Limiteurs-IQ max'!J28</f>
        <v>50.17</v>
      </c>
      <c r="N35" s="43">
        <f>'Limiteurs-IQ max'!K28</f>
        <v>50.95</v>
      </c>
      <c r="O35" s="43">
        <f>'Limiteurs-IQ max'!L28</f>
        <v>51</v>
      </c>
      <c r="P35" s="43">
        <f>FORECAST(P33,L28:M28,L26:M26)</f>
        <v>51</v>
      </c>
      <c r="Q35" s="43">
        <f>FORECAST(Q33,L28:M28,L26:M26)</f>
        <v>51</v>
      </c>
      <c r="R35" s="43">
        <f>FORECAST(R33,L28:M28,L26:M26)</f>
        <v>51</v>
      </c>
      <c r="S35" s="43">
        <f>'Limiteurs-IQ max'!M28</f>
        <v>51</v>
      </c>
      <c r="T35" s="43">
        <f>'Limiteurs-IQ max'!N28</f>
        <v>51</v>
      </c>
      <c r="U35" s="43">
        <f>'Limiteurs-IQ max'!O28</f>
        <v>51</v>
      </c>
      <c r="V35" s="41">
        <f>'Limiteurs-IQ max'!P28</f>
        <v>51</v>
      </c>
      <c r="W35" s="41">
        <f>'Limiteurs-IQ max'!Q28</f>
        <v>51</v>
      </c>
      <c r="X35" s="41">
        <f>'Limiteurs-IQ max'!R28</f>
        <v>49.9</v>
      </c>
      <c r="Y35" s="43">
        <f>'Limiteurs-IQ max'!S28</f>
        <v>46.83</v>
      </c>
      <c r="Z35" s="41">
        <f>'Limiteurs-IQ max'!T28</f>
        <v>26.5</v>
      </c>
      <c r="AA35" s="43">
        <f>'Limiteurs-IQ max'!U28</f>
        <v>0</v>
      </c>
    </row>
    <row r="36" spans="2:27" ht="21" x14ac:dyDescent="0.25">
      <c r="B36" s="25">
        <f>'Limiteurs-IQ max'!B29</f>
        <v>1000</v>
      </c>
      <c r="C36" s="41">
        <f>'Limiteurs-IQ max'!C29</f>
        <v>0</v>
      </c>
      <c r="D36" s="41">
        <f>'Limiteurs-IQ max'!D29</f>
        <v>0</v>
      </c>
      <c r="E36" s="41">
        <f>'Limiteurs-IQ max'!E29</f>
        <v>25</v>
      </c>
      <c r="F36" s="42">
        <f>FORECAST(F33,E29:F29,E26:F26)</f>
        <v>25</v>
      </c>
      <c r="G36" s="42">
        <f>FORECAST(G33,E29:F29,E26:F26)</f>
        <v>25</v>
      </c>
      <c r="H36" s="43">
        <f>'Limiteurs-IQ max'!F29</f>
        <v>25</v>
      </c>
      <c r="I36" s="43">
        <f>'Limiteurs-IQ max'!G29</f>
        <v>38.159999999999997</v>
      </c>
      <c r="J36" s="43">
        <f>FORECAST(J33,G29:H29,G26:H26)</f>
        <v>38.731666666666669</v>
      </c>
      <c r="K36" s="43">
        <f>'Limiteurs-IQ max'!H29</f>
        <v>45.02</v>
      </c>
      <c r="L36" s="43">
        <f>'Limiteurs-IQ max'!I29</f>
        <v>48.71</v>
      </c>
      <c r="M36" s="41">
        <f>'Limiteurs-IQ max'!J29</f>
        <v>50.17</v>
      </c>
      <c r="N36" s="43">
        <f>'Limiteurs-IQ max'!K29</f>
        <v>50.95</v>
      </c>
      <c r="O36" s="43">
        <f>'Limiteurs-IQ max'!L29</f>
        <v>51</v>
      </c>
      <c r="P36" s="43">
        <f>FORECAST(P33,L29:M29,L26:M26)</f>
        <v>51</v>
      </c>
      <c r="Q36" s="43">
        <f>FORECAST(Q33,L29:M29,L26:M26)</f>
        <v>51</v>
      </c>
      <c r="R36" s="43">
        <f>FORECAST(R33,L29:M29,L26:M26)</f>
        <v>51</v>
      </c>
      <c r="S36" s="43">
        <f>'Limiteurs-IQ max'!M29</f>
        <v>51</v>
      </c>
      <c r="T36" s="43">
        <f>'Limiteurs-IQ max'!N29</f>
        <v>51</v>
      </c>
      <c r="U36" s="43">
        <f>'Limiteurs-IQ max'!O29</f>
        <v>51</v>
      </c>
      <c r="V36" s="41">
        <f>'Limiteurs-IQ max'!P29</f>
        <v>51</v>
      </c>
      <c r="W36" s="41">
        <f>'Limiteurs-IQ max'!Q29</f>
        <v>51</v>
      </c>
      <c r="X36" s="41">
        <f>'Limiteurs-IQ max'!R29</f>
        <v>49.9</v>
      </c>
      <c r="Y36" s="43">
        <f>'Limiteurs-IQ max'!S29</f>
        <v>46.83</v>
      </c>
      <c r="Z36" s="41">
        <f>'Limiteurs-IQ max'!T29</f>
        <v>26.5</v>
      </c>
      <c r="AA36" s="43">
        <f>'Limiteurs-IQ max'!U29</f>
        <v>0</v>
      </c>
    </row>
  </sheetData>
  <scenarios current="0" show="0">
    <scenario name="1008" count="10" comment="Créé par Auteur le 13/04/2010">
      <inputCells r="B7" val=""/>
      <inputCells r="C7" val=""/>
      <inputCells r="D7" val=""/>
      <inputCells r="E7" val=""/>
      <inputCells r="F7" val=""/>
      <inputCells r="G7" val=""/>
      <inputCells r="H7" val=""/>
      <inputCells r="I7" val=""/>
      <inputCells r="J7" val=""/>
      <inputCells r="K7" val=""/>
    </scenario>
  </scenarios>
  <conditionalFormatting sqref="C16:L16">
    <cfRule type="cellIs" dxfId="147" priority="57" stopIfTrue="1" operator="lessThan">
      <formula>#REF!</formula>
    </cfRule>
  </conditionalFormatting>
  <conditionalFormatting sqref="O7:X7">
    <cfRule type="cellIs" dxfId="146" priority="72" stopIfTrue="1" operator="lessThan">
      <formula>$F$27</formula>
    </cfRule>
  </conditionalFormatting>
  <conditionalFormatting sqref="L7">
    <cfRule type="cellIs" dxfId="145" priority="37" stopIfTrue="1" operator="lessThan">
      <formula>$F$27</formula>
    </cfRule>
  </conditionalFormatting>
  <conditionalFormatting sqref="O5:X5">
    <cfRule type="cellIs" dxfId="144" priority="67" stopIfTrue="1" operator="lessThan">
      <formula>$F$34</formula>
    </cfRule>
  </conditionalFormatting>
  <conditionalFormatting sqref="C5:L5">
    <cfRule type="cellIs" dxfId="143" priority="31" stopIfTrue="1" operator="lessThan">
      <formula>$F$34</formula>
    </cfRule>
  </conditionalFormatting>
  <conditionalFormatting sqref="C8:L8">
    <cfRule type="cellIs" dxfId="142" priority="39" stopIfTrue="1" operator="lessThan">
      <formula>$G$27</formula>
    </cfRule>
  </conditionalFormatting>
  <conditionalFormatting sqref="O6:X6">
    <cfRule type="cellIs" dxfId="141" priority="71" stopIfTrue="1" operator="lessThan">
      <formula>$G$34</formula>
    </cfRule>
  </conditionalFormatting>
  <conditionalFormatting sqref="C6:L6 C7:K7">
    <cfRule type="cellIs" dxfId="140" priority="34" stopIfTrue="1" operator="lessThan">
      <formula>$G$34</formula>
    </cfRule>
  </conditionalFormatting>
  <conditionalFormatting sqref="O9:X9">
    <cfRule type="cellIs" dxfId="139" priority="77" stopIfTrue="1" operator="lessThan">
      <formula>$H$27</formula>
    </cfRule>
  </conditionalFormatting>
  <conditionalFormatting sqref="C9:L9">
    <cfRule type="cellIs" dxfId="138" priority="41" stopIfTrue="1" operator="lessThan">
      <formula>$H$27</formula>
    </cfRule>
  </conditionalFormatting>
  <conditionalFormatting sqref="O10:X10">
    <cfRule type="cellIs" dxfId="137" priority="79" stopIfTrue="1" operator="lessThan">
      <formula>$I$27</formula>
    </cfRule>
  </conditionalFormatting>
  <conditionalFormatting sqref="C10:L10">
    <cfRule type="cellIs" dxfId="136" priority="43" stopIfTrue="1" operator="lessThan">
      <formula>$I$27</formula>
    </cfRule>
  </conditionalFormatting>
  <conditionalFormatting sqref="O8:X8">
    <cfRule type="cellIs" dxfId="135" priority="76" stopIfTrue="1" operator="lessThan">
      <formula>$J$34</formula>
    </cfRule>
  </conditionalFormatting>
  <conditionalFormatting sqref="O11:X11">
    <cfRule type="cellIs" dxfId="134" priority="81" stopIfTrue="1" operator="lessThan">
      <formula>$K$27</formula>
    </cfRule>
  </conditionalFormatting>
  <conditionalFormatting sqref="C11:L11">
    <cfRule type="cellIs" dxfId="133" priority="45" stopIfTrue="1" operator="lessThan">
      <formula>$K$27</formula>
    </cfRule>
  </conditionalFormatting>
  <conditionalFormatting sqref="O12:X12">
    <cfRule type="cellIs" dxfId="132" priority="83" stopIfTrue="1" operator="lessThan">
      <formula>$L$27</formula>
    </cfRule>
  </conditionalFormatting>
  <conditionalFormatting sqref="C12:L12">
    <cfRule type="cellIs" dxfId="131" priority="47" stopIfTrue="1" operator="lessThan">
      <formula>$L$27</formula>
    </cfRule>
  </conditionalFormatting>
  <conditionalFormatting sqref="O16:X16">
    <cfRule type="cellIs" dxfId="130" priority="93" stopIfTrue="1" operator="lessThan">
      <formula>$M$27</formula>
    </cfRule>
  </conditionalFormatting>
  <conditionalFormatting sqref="C16:L16">
    <cfRule type="cellIs" dxfId="129" priority="54" stopIfTrue="1" operator="lessThan">
      <formula>$M$27</formula>
    </cfRule>
  </conditionalFormatting>
  <conditionalFormatting sqref="O17:X17">
    <cfRule type="cellIs" dxfId="128" priority="95" stopIfTrue="1" operator="lessThan">
      <formula>$N$27</formula>
    </cfRule>
  </conditionalFormatting>
  <conditionalFormatting sqref="C17:L17">
    <cfRule type="cellIs" dxfId="127" priority="59" stopIfTrue="1" operator="lessThan">
      <formula>$N$27</formula>
    </cfRule>
  </conditionalFormatting>
  <conditionalFormatting sqref="O18:X18">
    <cfRule type="cellIs" dxfId="126" priority="97" stopIfTrue="1" operator="lessThan">
      <formula>$O$27</formula>
    </cfRule>
  </conditionalFormatting>
  <conditionalFormatting sqref="C18:L18">
    <cfRule type="cellIs" dxfId="125" priority="61" stopIfTrue="1" operator="lessThan">
      <formula>$O$27</formula>
    </cfRule>
  </conditionalFormatting>
  <conditionalFormatting sqref="O13:X13">
    <cfRule type="cellIs" dxfId="124" priority="86" stopIfTrue="1" operator="lessThan">
      <formula>$P$34</formula>
    </cfRule>
  </conditionalFormatting>
  <conditionalFormatting sqref="C13:L13">
    <cfRule type="cellIs" dxfId="123" priority="49" stopIfTrue="1" operator="lessThan">
      <formula>$P$34</formula>
    </cfRule>
  </conditionalFormatting>
  <conditionalFormatting sqref="O14:X14">
    <cfRule type="cellIs" dxfId="122" priority="88" stopIfTrue="1" operator="lessThan">
      <formula>$Q$34</formula>
    </cfRule>
  </conditionalFormatting>
  <conditionalFormatting sqref="C14:L14">
    <cfRule type="cellIs" dxfId="121" priority="51" stopIfTrue="1" operator="lessThan">
      <formula>$Q$34</formula>
    </cfRule>
  </conditionalFormatting>
  <conditionalFormatting sqref="O15:X15">
    <cfRule type="cellIs" dxfId="120" priority="90" stopIfTrue="1" operator="lessThan">
      <formula>$R$34</formula>
    </cfRule>
  </conditionalFormatting>
  <conditionalFormatting sqref="C15:L15">
    <cfRule type="cellIs" dxfId="119" priority="53" stopIfTrue="1" operator="lessThan">
      <formula>$R$34</formula>
    </cfRule>
  </conditionalFormatting>
  <conditionalFormatting sqref="O19:X19">
    <cfRule type="cellIs" dxfId="118" priority="99" stopIfTrue="1" operator="lessThan">
      <formula>$S$27</formula>
    </cfRule>
  </conditionalFormatting>
  <conditionalFormatting sqref="C19:L19">
    <cfRule type="cellIs" dxfId="117" priority="63" stopIfTrue="1" operator="lessThan">
      <formula>$S$27</formula>
    </cfRule>
  </conditionalFormatting>
  <conditionalFormatting sqref="O20:X20">
    <cfRule type="cellIs" dxfId="116" priority="101" stopIfTrue="1" operator="lessThan">
      <formula>$U$27</formula>
    </cfRule>
  </conditionalFormatting>
  <conditionalFormatting sqref="C20:L20">
    <cfRule type="cellIs" dxfId="115" priority="65" stopIfTrue="1" operator="lessThan">
      <formula>$U$27</formula>
    </cfRule>
  </conditionalFormatting>
  <conditionalFormatting sqref="O7:X7">
    <cfRule type="cellIs" dxfId="114" priority="73" stopIfTrue="1" operator="equal">
      <formula>$F$27</formula>
    </cfRule>
  </conditionalFormatting>
  <conditionalFormatting sqref="O5:X5">
    <cfRule type="cellIs" dxfId="113" priority="66" stopIfTrue="1" operator="equal">
      <formula>$F$34</formula>
    </cfRule>
  </conditionalFormatting>
  <conditionalFormatting sqref="C5:L5">
    <cfRule type="cellIs" dxfId="112" priority="30" stopIfTrue="1" operator="equal">
      <formula>$F$34</formula>
    </cfRule>
  </conditionalFormatting>
  <conditionalFormatting sqref="O6:X6">
    <cfRule type="cellIs" dxfId="111" priority="69" stopIfTrue="1" operator="equal">
      <formula>$G$34</formula>
    </cfRule>
  </conditionalFormatting>
  <conditionalFormatting sqref="O9:X9">
    <cfRule type="cellIs" dxfId="110" priority="78" stopIfTrue="1" operator="equal">
      <formula>$H$27</formula>
    </cfRule>
  </conditionalFormatting>
  <conditionalFormatting sqref="O10:X10">
    <cfRule type="cellIs" dxfId="109" priority="80" stopIfTrue="1" operator="equal">
      <formula>$I$27</formula>
    </cfRule>
  </conditionalFormatting>
  <conditionalFormatting sqref="O8:X8">
    <cfRule type="cellIs" dxfId="108" priority="75" stopIfTrue="1" operator="equal">
      <formula>$J$34</formula>
    </cfRule>
  </conditionalFormatting>
  <conditionalFormatting sqref="O11:X11">
    <cfRule type="cellIs" dxfId="107" priority="82" stopIfTrue="1" operator="equal">
      <formula>$K$27</formula>
    </cfRule>
  </conditionalFormatting>
  <conditionalFormatting sqref="O12:X12">
    <cfRule type="cellIs" dxfId="106" priority="84" stopIfTrue="1" operator="equal">
      <formula>$L$27</formula>
    </cfRule>
  </conditionalFormatting>
  <conditionalFormatting sqref="O16:X16">
    <cfRule type="cellIs" dxfId="105" priority="91" stopIfTrue="1" operator="equal">
      <formula>$M$27</formula>
    </cfRule>
  </conditionalFormatting>
  <conditionalFormatting sqref="O17:X17">
    <cfRule type="cellIs" dxfId="104" priority="96" stopIfTrue="1" operator="equal">
      <formula>$N$27</formula>
    </cfRule>
  </conditionalFormatting>
  <conditionalFormatting sqref="O18:X18">
    <cfRule type="cellIs" dxfId="103" priority="98" stopIfTrue="1" operator="equal">
      <formula>$O$27</formula>
    </cfRule>
  </conditionalFormatting>
  <conditionalFormatting sqref="O13:X13">
    <cfRule type="cellIs" dxfId="102" priority="85" stopIfTrue="1" operator="equal">
      <formula>$P$34</formula>
    </cfRule>
  </conditionalFormatting>
  <conditionalFormatting sqref="O14:X14">
    <cfRule type="cellIs" dxfId="101" priority="87" stopIfTrue="1" operator="equal">
      <formula>$Q$34</formula>
    </cfRule>
  </conditionalFormatting>
  <conditionalFormatting sqref="O15:X15">
    <cfRule type="cellIs" dxfId="100" priority="89" stopIfTrue="1" operator="equal">
      <formula>$R$34</formula>
    </cfRule>
  </conditionalFormatting>
  <conditionalFormatting sqref="O19:X19">
    <cfRule type="cellIs" dxfId="99" priority="100" stopIfTrue="1" operator="equal">
      <formula>$S$27</formula>
    </cfRule>
  </conditionalFormatting>
  <conditionalFormatting sqref="O20:X20">
    <cfRule type="cellIs" dxfId="98" priority="102" stopIfTrue="1" operator="equal">
      <formula>$U$27</formula>
    </cfRule>
  </conditionalFormatting>
  <conditionalFormatting sqref="C16:L16">
    <cfRule type="cellIs" dxfId="97" priority="56" stopIfTrue="1" operator="greaterThan">
      <formula>#REF!</formula>
    </cfRule>
  </conditionalFormatting>
  <conditionalFormatting sqref="L7">
    <cfRule type="cellIs" dxfId="96" priority="35" stopIfTrue="1" operator="greaterThan">
      <formula>#REF!</formula>
    </cfRule>
  </conditionalFormatting>
  <conditionalFormatting sqref="O7:X7">
    <cfRule type="cellIs" dxfId="95" priority="74" stopIfTrue="1" operator="greaterThan">
      <formula>$F$27</formula>
    </cfRule>
  </conditionalFormatting>
  <conditionalFormatting sqref="L7">
    <cfRule type="cellIs" dxfId="94" priority="36" stopIfTrue="1" operator="greaterThan">
      <formula>$F$27</formula>
    </cfRule>
  </conditionalFormatting>
  <conditionalFormatting sqref="P5:X5">
    <cfRule type="cellIs" dxfId="93" priority="103" stopIfTrue="1" operator="greaterThan">
      <formula>$F$34</formula>
    </cfRule>
  </conditionalFormatting>
  <conditionalFormatting sqref="O5:X5">
    <cfRule type="cellIs" dxfId="92" priority="68" stopIfTrue="1" operator="greaterThan">
      <formula>$F$34</formula>
    </cfRule>
  </conditionalFormatting>
  <conditionalFormatting sqref="C5:L5">
    <cfRule type="cellIs" dxfId="91" priority="32" stopIfTrue="1" operator="greaterThan">
      <formula>$F$34</formula>
    </cfRule>
  </conditionalFormatting>
  <conditionalFormatting sqref="C8:L8">
    <cfRule type="cellIs" dxfId="90" priority="38" stopIfTrue="1" operator="greaterThan">
      <formula>$G$27</formula>
    </cfRule>
  </conditionalFormatting>
  <conditionalFormatting sqref="O6:X6">
    <cfRule type="cellIs" dxfId="89" priority="70" stopIfTrue="1" operator="greaterThan">
      <formula>$G$34</formula>
    </cfRule>
  </conditionalFormatting>
  <conditionalFormatting sqref="C6:L6 C7:K7">
    <cfRule type="cellIs" dxfId="88" priority="33" stopIfTrue="1" operator="greaterThan">
      <formula>$G$34</formula>
    </cfRule>
  </conditionalFormatting>
  <conditionalFormatting sqref="C9:L9">
    <cfRule type="cellIs" dxfId="87" priority="40" stopIfTrue="1" operator="greaterThan">
      <formula>$H$27</formula>
    </cfRule>
  </conditionalFormatting>
  <conditionalFormatting sqref="C10:L10">
    <cfRule type="cellIs" dxfId="86" priority="42" stopIfTrue="1" operator="greaterThan">
      <formula>$I$27</formula>
    </cfRule>
  </conditionalFormatting>
  <conditionalFormatting sqref="C11:L11">
    <cfRule type="cellIs" dxfId="85" priority="44" stopIfTrue="1" operator="greaterThan">
      <formula>$K$27</formula>
    </cfRule>
  </conditionalFormatting>
  <conditionalFormatting sqref="C12:L12">
    <cfRule type="cellIs" dxfId="84" priority="46" stopIfTrue="1" operator="greaterThan">
      <formula>$L$27</formula>
    </cfRule>
  </conditionalFormatting>
  <conditionalFormatting sqref="O16:X16">
    <cfRule type="cellIs" dxfId="83" priority="94" stopIfTrue="1" operator="greaterThan">
      <formula>$M$27</formula>
    </cfRule>
  </conditionalFormatting>
  <conditionalFormatting sqref="O16:X16">
    <cfRule type="cellIs" dxfId="82" priority="92" stopIfTrue="1" operator="greaterThan">
      <formula>$M$27</formula>
    </cfRule>
  </conditionalFormatting>
  <conditionalFormatting sqref="C16:L16">
    <cfRule type="cellIs" dxfId="81" priority="55" stopIfTrue="1" operator="greaterThan">
      <formula>$M$27</formula>
    </cfRule>
  </conditionalFormatting>
  <conditionalFormatting sqref="C17:L17">
    <cfRule type="cellIs" dxfId="80" priority="58" stopIfTrue="1" operator="greaterThan">
      <formula>$N$27</formula>
    </cfRule>
  </conditionalFormatting>
  <conditionalFormatting sqref="C18:L18">
    <cfRule type="cellIs" dxfId="79" priority="60" stopIfTrue="1" operator="greaterThan">
      <formula>$O$27</formula>
    </cfRule>
  </conditionalFormatting>
  <conditionalFormatting sqref="C13:L13">
    <cfRule type="cellIs" dxfId="78" priority="48" stopIfTrue="1" operator="greaterThan">
      <formula>$P$34</formula>
    </cfRule>
  </conditionalFormatting>
  <conditionalFormatting sqref="C14:L14">
    <cfRule type="cellIs" dxfId="77" priority="50" stopIfTrue="1" operator="greaterThan">
      <formula>$Q$34</formula>
    </cfRule>
  </conditionalFormatting>
  <conditionalFormatting sqref="C15:L15">
    <cfRule type="cellIs" dxfId="76" priority="52" stopIfTrue="1" operator="greaterThan">
      <formula>$R$34</formula>
    </cfRule>
  </conditionalFormatting>
  <conditionalFormatting sqref="C19:L19">
    <cfRule type="cellIs" dxfId="75" priority="62" stopIfTrue="1" operator="greaterThan">
      <formula>$S$27</formula>
    </cfRule>
  </conditionalFormatting>
  <conditionalFormatting sqref="C20:L20">
    <cfRule type="cellIs" dxfId="74" priority="64" stopIfTrue="1" operator="greaterThan">
      <formula>$U$27</formula>
    </cfRule>
  </conditionalFormatting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D36"/>
  <sheetViews>
    <sheetView workbookViewId="0">
      <selection activeCell="O28" sqref="O28"/>
    </sheetView>
  </sheetViews>
  <sheetFormatPr baseColWidth="10" defaultRowHeight="15" x14ac:dyDescent="0.25"/>
  <cols>
    <col min="1" max="24" width="7.125" style="1" customWidth="1"/>
    <col min="25" max="26" width="12.25" style="1" customWidth="1"/>
    <col min="27" max="1024" width="9.875" style="1" customWidth="1"/>
  </cols>
  <sheetData>
    <row r="1" spans="2:26" ht="18.75" customHeight="1" x14ac:dyDescent="0.25"/>
    <row r="2" spans="2:26" hidden="1" x14ac:dyDescent="0.25"/>
    <row r="3" spans="2:26" ht="36.75" customHeight="1" x14ac:dyDescent="0.25">
      <c r="B3" s="17"/>
      <c r="C3" s="10"/>
      <c r="D3" s="10"/>
      <c r="E3" s="10"/>
      <c r="F3" s="10"/>
      <c r="G3" s="10" t="s">
        <v>3</v>
      </c>
      <c r="H3" s="10"/>
      <c r="I3" s="10"/>
      <c r="J3" s="10"/>
      <c r="K3" s="10"/>
      <c r="L3" s="18"/>
      <c r="N3" s="17"/>
      <c r="O3" s="10"/>
      <c r="P3" s="10"/>
      <c r="Q3" s="10"/>
      <c r="R3" s="10"/>
      <c r="S3" s="10" t="s">
        <v>8</v>
      </c>
      <c r="T3" s="10"/>
      <c r="U3" s="10"/>
      <c r="V3" s="10"/>
      <c r="W3" s="10"/>
      <c r="X3" s="18"/>
      <c r="Z3" s="23" t="s">
        <v>9</v>
      </c>
    </row>
    <row r="4" spans="2:26" ht="21" x14ac:dyDescent="0.35">
      <c r="B4" s="12"/>
      <c r="C4" s="13">
        <f>AFR!B22</f>
        <v>500</v>
      </c>
      <c r="D4" s="13">
        <f>AFR!C22</f>
        <v>550</v>
      </c>
      <c r="E4" s="13">
        <f>AFR!D22</f>
        <v>600</v>
      </c>
      <c r="F4" s="13">
        <f>AFR!E22</f>
        <v>650</v>
      </c>
      <c r="G4" s="13">
        <f>AFR!F22</f>
        <v>700</v>
      </c>
      <c r="H4" s="13">
        <f>AFR!G22</f>
        <v>800</v>
      </c>
      <c r="I4" s="13">
        <f>AFR!H22</f>
        <v>850</v>
      </c>
      <c r="J4" s="13">
        <f>AFR!I22</f>
        <v>950</v>
      </c>
      <c r="K4" s="13">
        <f>AFR!J22</f>
        <v>1075</v>
      </c>
      <c r="L4" s="13">
        <f>AFR!K22</f>
        <v>1110</v>
      </c>
      <c r="N4" s="24"/>
      <c r="O4" s="25">
        <f>test!C4</f>
        <v>500</v>
      </c>
      <c r="P4" s="25">
        <f>test!D4</f>
        <v>550</v>
      </c>
      <c r="Q4" s="25">
        <f>test!E4</f>
        <v>600</v>
      </c>
      <c r="R4" s="25">
        <f>test!F4</f>
        <v>650</v>
      </c>
      <c r="S4" s="25">
        <f>test!G4</f>
        <v>700</v>
      </c>
      <c r="T4" s="25">
        <f>test!H4</f>
        <v>800</v>
      </c>
      <c r="U4" s="25">
        <f>test!I4</f>
        <v>850</v>
      </c>
      <c r="V4" s="25">
        <f>test!J4</f>
        <v>950</v>
      </c>
      <c r="W4" s="25">
        <f>test!K4</f>
        <v>1075</v>
      </c>
      <c r="X4" s="25">
        <f>test!L4</f>
        <v>1110</v>
      </c>
      <c r="Z4" s="26"/>
    </row>
    <row r="5" spans="2:26" ht="21" x14ac:dyDescent="0.35">
      <c r="B5" s="27">
        <f>AFR!A23</f>
        <v>861</v>
      </c>
      <c r="C5" s="16">
        <f>AFR!B23</f>
        <v>31.25</v>
      </c>
      <c r="D5" s="16">
        <f>AFR!C23</f>
        <v>34.375</v>
      </c>
      <c r="E5" s="16">
        <f>AFR!D23</f>
        <v>37.5</v>
      </c>
      <c r="F5" s="16">
        <f>AFR!E23</f>
        <v>40.625</v>
      </c>
      <c r="G5" s="16">
        <f>AFR!F23</f>
        <v>43.75</v>
      </c>
      <c r="H5" s="16">
        <f>AFR!G23</f>
        <v>50</v>
      </c>
      <c r="I5" s="16">
        <f>AFR!H23</f>
        <v>53.125</v>
      </c>
      <c r="J5" s="16">
        <f>AFR!I23</f>
        <v>59.375</v>
      </c>
      <c r="K5" s="16">
        <f>AFR!J23</f>
        <v>67.1875</v>
      </c>
      <c r="L5" s="16">
        <f>AFR!K23</f>
        <v>69.375</v>
      </c>
      <c r="N5" s="28">
        <f>test!B5</f>
        <v>861</v>
      </c>
      <c r="O5" s="16">
        <f>IF(C5&lt;F34,C5,F34)</f>
        <v>25</v>
      </c>
      <c r="P5" s="16">
        <f>IF(D5&lt;F34,D5,F34)</f>
        <v>25</v>
      </c>
      <c r="Q5" s="16">
        <f>IF(E5&lt;F34,E5,F34)</f>
        <v>25</v>
      </c>
      <c r="R5" s="16">
        <f>IF(F5&lt;F34,F5,F34)</f>
        <v>25</v>
      </c>
      <c r="S5" s="16">
        <f>IF(G5&lt;F34,G5,F34)</f>
        <v>25</v>
      </c>
      <c r="T5" s="16">
        <f>IF(H5&lt;F34,H5,F34)</f>
        <v>25</v>
      </c>
      <c r="U5" s="16">
        <f>IF(I5&lt;F34,I5,F34)</f>
        <v>25</v>
      </c>
      <c r="V5" s="16">
        <f>IF(J5&lt;F34,J5,F34)</f>
        <v>25</v>
      </c>
      <c r="W5" s="16">
        <f>IF(K5&lt;F34,K5,F34)</f>
        <v>25</v>
      </c>
      <c r="X5" s="16">
        <f>IF(L5&lt;F34,L5,F34)</f>
        <v>25</v>
      </c>
      <c r="Z5" s="29">
        <f t="shared" ref="Z5:Z20" si="0">MAX(O5:X5)</f>
        <v>25</v>
      </c>
    </row>
    <row r="6" spans="2:26" ht="21" x14ac:dyDescent="0.35">
      <c r="B6" s="27">
        <f>AFR!A24</f>
        <v>924</v>
      </c>
      <c r="C6" s="16">
        <f>AFR!B24</f>
        <v>31.25</v>
      </c>
      <c r="D6" s="16">
        <f>AFR!C24</f>
        <v>34.375</v>
      </c>
      <c r="E6" s="16">
        <f>AFR!D24</f>
        <v>37.5</v>
      </c>
      <c r="F6" s="16">
        <f>AFR!E24</f>
        <v>40.625</v>
      </c>
      <c r="G6" s="16">
        <f>AFR!F24</f>
        <v>43.75</v>
      </c>
      <c r="H6" s="16">
        <f>AFR!G24</f>
        <v>50</v>
      </c>
      <c r="I6" s="16">
        <f>AFR!H24</f>
        <v>53.125</v>
      </c>
      <c r="J6" s="16">
        <f>AFR!I24</f>
        <v>59.375</v>
      </c>
      <c r="K6" s="16">
        <f>AFR!J24</f>
        <v>67.1875</v>
      </c>
      <c r="L6" s="16">
        <f>AFR!K24</f>
        <v>69.375</v>
      </c>
      <c r="N6" s="28">
        <f>test!B6</f>
        <v>924</v>
      </c>
      <c r="O6" s="16">
        <f>IF(C6&lt;G34,C6,G34)</f>
        <v>25</v>
      </c>
      <c r="P6" s="16">
        <f>IF(D6&lt;G34,D6,G34)</f>
        <v>25</v>
      </c>
      <c r="Q6" s="16">
        <f>IF(E6&lt;G34,E6,G34)</f>
        <v>25</v>
      </c>
      <c r="R6" s="16">
        <f>IF(F6&lt;G34,F6,G34)</f>
        <v>25</v>
      </c>
      <c r="S6" s="16">
        <f>IF(G6&lt;G34,G6,G34)</f>
        <v>25</v>
      </c>
      <c r="T6" s="16">
        <f>IF(H6&lt;G34,H6,G34)</f>
        <v>25</v>
      </c>
      <c r="U6" s="16">
        <f>IF(I6&lt;G34,I6,G34)</f>
        <v>25</v>
      </c>
      <c r="V6" s="16">
        <f>IF(J6&lt;G34,J6,G34)</f>
        <v>25</v>
      </c>
      <c r="W6" s="16">
        <f>IF(K6&lt;G34,K6,G34)</f>
        <v>25</v>
      </c>
      <c r="X6" s="16">
        <f>IF(L6&lt;G34,L6,G34)</f>
        <v>25</v>
      </c>
      <c r="Z6" s="29">
        <f t="shared" si="0"/>
        <v>25</v>
      </c>
    </row>
    <row r="7" spans="2:26" ht="21" x14ac:dyDescent="0.35">
      <c r="B7" s="27">
        <f>AFR!A25</f>
        <v>1008</v>
      </c>
      <c r="C7" s="16">
        <f>AFR!B25</f>
        <v>31.25</v>
      </c>
      <c r="D7" s="16">
        <f>AFR!C25</f>
        <v>34.375</v>
      </c>
      <c r="E7" s="16">
        <f>AFR!D25</f>
        <v>37.5</v>
      </c>
      <c r="F7" s="16">
        <f>AFR!E25</f>
        <v>40.625</v>
      </c>
      <c r="G7" s="16">
        <f>AFR!F25</f>
        <v>43.75</v>
      </c>
      <c r="H7" s="16">
        <f>AFR!G25</f>
        <v>50</v>
      </c>
      <c r="I7" s="16">
        <f>AFR!H25</f>
        <v>53.125</v>
      </c>
      <c r="J7" s="16">
        <f>AFR!I25</f>
        <v>59.375</v>
      </c>
      <c r="K7" s="16">
        <f>AFR!J25</f>
        <v>67.1875</v>
      </c>
      <c r="L7" s="16">
        <f>AFR!K25</f>
        <v>69.375</v>
      </c>
      <c r="N7" s="25">
        <f>test!B7</f>
        <v>1008</v>
      </c>
      <c r="O7" s="30">
        <f>IF(C7&lt;F27,C7,F27)</f>
        <v>25</v>
      </c>
      <c r="P7" s="16">
        <f>IF(D7&lt;F27,D7,F27)</f>
        <v>25</v>
      </c>
      <c r="Q7" s="16">
        <f>IF(E7&lt;F27,E7,F27)</f>
        <v>25</v>
      </c>
      <c r="R7" s="16">
        <f>IF(F7&lt;F27,F7,F27)</f>
        <v>25</v>
      </c>
      <c r="S7" s="16">
        <f>IF(G7&lt;F27,G7,F27)</f>
        <v>25</v>
      </c>
      <c r="T7" s="16">
        <f>IF(H7&lt;F27,H7,F27)</f>
        <v>25</v>
      </c>
      <c r="U7" s="16">
        <f>IF(I7&lt;F27,I7,F27)</f>
        <v>25</v>
      </c>
      <c r="V7" s="16">
        <f>IF(J7&lt;F27,J7,F27)</f>
        <v>25</v>
      </c>
      <c r="W7" s="16">
        <f>IF(K7&lt;F27,K7,F27)</f>
        <v>25</v>
      </c>
      <c r="X7" s="16">
        <f>IF(L7&lt;F27,L7,F27)</f>
        <v>25</v>
      </c>
      <c r="Z7" s="29">
        <f t="shared" si="0"/>
        <v>25</v>
      </c>
    </row>
    <row r="8" spans="2:26" ht="21" x14ac:dyDescent="0.35">
      <c r="B8" s="13">
        <f>AFR!A26</f>
        <v>1260</v>
      </c>
      <c r="C8" s="16">
        <f>AFR!B26</f>
        <v>31.25</v>
      </c>
      <c r="D8" s="16">
        <f>AFR!C26</f>
        <v>34.375</v>
      </c>
      <c r="E8" s="16">
        <f>AFR!D26</f>
        <v>37.5</v>
      </c>
      <c r="F8" s="16">
        <f>AFR!E26</f>
        <v>40.625</v>
      </c>
      <c r="G8" s="16">
        <f>AFR!F26</f>
        <v>43.75</v>
      </c>
      <c r="H8" s="16">
        <f>AFR!G26</f>
        <v>50</v>
      </c>
      <c r="I8" s="16">
        <f>AFR!H26</f>
        <v>53.125</v>
      </c>
      <c r="J8" s="16">
        <f>AFR!I26</f>
        <v>59.375</v>
      </c>
      <c r="K8" s="16">
        <f>AFR!J26</f>
        <v>67.1875</v>
      </c>
      <c r="L8" s="16">
        <f>AFR!K26</f>
        <v>69.375</v>
      </c>
      <c r="N8" s="25">
        <f>test!B8</f>
        <v>1260</v>
      </c>
      <c r="O8" s="16">
        <f>IF(C8&lt;J34,C8,J34)</f>
        <v>31.25</v>
      </c>
      <c r="P8" s="16">
        <f>IF(D8&lt;J34,D8,J34)</f>
        <v>34.375</v>
      </c>
      <c r="Q8" s="16">
        <f>IF(E8&lt;J34,E8,J34)</f>
        <v>37.5</v>
      </c>
      <c r="R8" s="16">
        <f>IF(F8&lt;J34,F8,J34)</f>
        <v>38.731666666666669</v>
      </c>
      <c r="S8" s="16">
        <f>IF(G8&lt;J34,G8,J34)</f>
        <v>38.731666666666669</v>
      </c>
      <c r="T8" s="16">
        <f>IF(H8&lt;J34,H8,J34)</f>
        <v>38.731666666666669</v>
      </c>
      <c r="U8" s="16">
        <f>IF(I8&lt;J34,I8,J34)</f>
        <v>38.731666666666669</v>
      </c>
      <c r="V8" s="16">
        <f>IF(J8&lt;J34,J8,J34)</f>
        <v>38.731666666666669</v>
      </c>
      <c r="W8" s="16">
        <f>IF(K8&lt;J34,K8,J34)</f>
        <v>38.731666666666669</v>
      </c>
      <c r="X8" s="16">
        <f>IF(L8&lt;J34,L8,J34)</f>
        <v>38.731666666666669</v>
      </c>
      <c r="Z8" s="29">
        <f t="shared" si="0"/>
        <v>38.731666666666669</v>
      </c>
    </row>
    <row r="9" spans="2:26" ht="21" x14ac:dyDescent="0.35">
      <c r="B9" s="13">
        <f>AFR!A27</f>
        <v>1491</v>
      </c>
      <c r="C9" s="16">
        <f>AFR!B27</f>
        <v>29.411764705882351</v>
      </c>
      <c r="D9" s="16">
        <f>AFR!C27</f>
        <v>32.352941176470587</v>
      </c>
      <c r="E9" s="16">
        <f>AFR!D27</f>
        <v>35.294117647058826</v>
      </c>
      <c r="F9" s="16">
        <f>AFR!E27</f>
        <v>38.235294117647058</v>
      </c>
      <c r="G9" s="16">
        <f>AFR!F27</f>
        <v>41.176470588235297</v>
      </c>
      <c r="H9" s="16">
        <f>AFR!G27</f>
        <v>47.058823529411768</v>
      </c>
      <c r="I9" s="16">
        <f>AFR!H27</f>
        <v>50</v>
      </c>
      <c r="J9" s="16">
        <f>AFR!I27</f>
        <v>55.882352941176471</v>
      </c>
      <c r="K9" s="16">
        <f>AFR!J27</f>
        <v>63.235294117647058</v>
      </c>
      <c r="L9" s="16">
        <f>AFR!K27</f>
        <v>65.294117647058826</v>
      </c>
      <c r="N9" s="25">
        <f>test!B9</f>
        <v>1491</v>
      </c>
      <c r="O9" s="16">
        <f>IF(C9&lt;H27,C9,H27)</f>
        <v>29.411764705882351</v>
      </c>
      <c r="P9" s="16">
        <f>IF(D9&lt;H27,D9,H27)</f>
        <v>32.352941176470587</v>
      </c>
      <c r="Q9" s="16">
        <f>IF(E9&lt;H27,E9,H27)</f>
        <v>35.294117647058826</v>
      </c>
      <c r="R9" s="16">
        <f>IF(F9&lt;H27,F9,H27)</f>
        <v>38.235294117647058</v>
      </c>
      <c r="S9" s="16">
        <f>IF(G9&lt;H27,G9,H27)</f>
        <v>41.176470588235297</v>
      </c>
      <c r="T9" s="16">
        <f>IF(H9&lt;H27,H9,H27)</f>
        <v>45.02</v>
      </c>
      <c r="U9" s="16">
        <f>IF(I9&lt;H27,I9,H27)</f>
        <v>45.02</v>
      </c>
      <c r="V9" s="16">
        <f>IF(J9&lt;H27,J9,H27)</f>
        <v>45.02</v>
      </c>
      <c r="W9" s="16">
        <f>IF(K9&lt;H27,K9,H27)</f>
        <v>45.02</v>
      </c>
      <c r="X9" s="16">
        <f>IF(L9&lt;H27,L9,H27)</f>
        <v>45.02</v>
      </c>
      <c r="Z9" s="29">
        <f t="shared" si="0"/>
        <v>45.02</v>
      </c>
    </row>
    <row r="10" spans="2:26" ht="21" x14ac:dyDescent="0.35">
      <c r="B10" s="13">
        <f>AFR!A28</f>
        <v>1743</v>
      </c>
      <c r="C10" s="16">
        <f>AFR!B28</f>
        <v>29.411764705882351</v>
      </c>
      <c r="D10" s="16">
        <f>AFR!C28</f>
        <v>32.352941176470587</v>
      </c>
      <c r="E10" s="16">
        <f>AFR!D28</f>
        <v>35.294117647058826</v>
      </c>
      <c r="F10" s="16">
        <f>AFR!E28</f>
        <v>38.235294117647058</v>
      </c>
      <c r="G10" s="16">
        <f>AFR!F28</f>
        <v>41.176470588235297</v>
      </c>
      <c r="H10" s="16">
        <f>AFR!G28</f>
        <v>47.058823529411768</v>
      </c>
      <c r="I10" s="16">
        <f>AFR!H28</f>
        <v>50</v>
      </c>
      <c r="J10" s="16">
        <f>AFR!I28</f>
        <v>55.882352941176471</v>
      </c>
      <c r="K10" s="16">
        <f>AFR!J28</f>
        <v>63.235294117647058</v>
      </c>
      <c r="L10" s="16">
        <f>AFR!K28</f>
        <v>65.294117647058826</v>
      </c>
      <c r="N10" s="25">
        <f>test!B10</f>
        <v>1743</v>
      </c>
      <c r="O10" s="16">
        <f>IF(C10&lt;I27,C10,I27)</f>
        <v>29.411764705882351</v>
      </c>
      <c r="P10" s="16">
        <f>IF(D10&lt;I27,D10,I27)</f>
        <v>32.352941176470587</v>
      </c>
      <c r="Q10" s="16">
        <f>IF(E10&lt;I27,E10,I27)</f>
        <v>35.294117647058826</v>
      </c>
      <c r="R10" s="16">
        <f>IF(F10&lt;I27,F10,I27)</f>
        <v>38.235294117647058</v>
      </c>
      <c r="S10" s="16">
        <f>IF(G10&lt;I27,G10,I27)</f>
        <v>41.176470588235297</v>
      </c>
      <c r="T10" s="16">
        <f>IF(H10&lt;I27,H10,I27)</f>
        <v>47.058823529411768</v>
      </c>
      <c r="U10" s="16">
        <f>IF(I10&lt;I27,I10,I27)</f>
        <v>48.71</v>
      </c>
      <c r="V10" s="16">
        <f>IF(J10&lt;I27,J10,I27)</f>
        <v>48.71</v>
      </c>
      <c r="W10" s="16">
        <f>IF(K10&lt;I27,K10,I27)</f>
        <v>48.71</v>
      </c>
      <c r="X10" s="16">
        <f>IF(L10&lt;I27,L10,I27)</f>
        <v>48.71</v>
      </c>
      <c r="Z10" s="29">
        <f t="shared" si="0"/>
        <v>48.71</v>
      </c>
    </row>
    <row r="11" spans="2:26" ht="21" x14ac:dyDescent="0.35">
      <c r="B11" s="13">
        <f>AFR!A29</f>
        <v>1995</v>
      </c>
      <c r="C11" s="16">
        <f>AFR!B29</f>
        <v>29.411764705882351</v>
      </c>
      <c r="D11" s="16">
        <f>AFR!C29</f>
        <v>32.352941176470587</v>
      </c>
      <c r="E11" s="16">
        <f>AFR!D29</f>
        <v>35.294117647058826</v>
      </c>
      <c r="F11" s="16">
        <f>AFR!E29</f>
        <v>38.235294117647058</v>
      </c>
      <c r="G11" s="16">
        <f>AFR!F29</f>
        <v>41.176470588235297</v>
      </c>
      <c r="H11" s="16">
        <f>AFR!G29</f>
        <v>47.058823529411768</v>
      </c>
      <c r="I11" s="16">
        <f>AFR!H29</f>
        <v>50</v>
      </c>
      <c r="J11" s="16">
        <f>AFR!I29</f>
        <v>55.882352941176471</v>
      </c>
      <c r="K11" s="16">
        <f>AFR!J29</f>
        <v>63.235294117647058</v>
      </c>
      <c r="L11" s="16">
        <f>AFR!K29</f>
        <v>65.294117647058826</v>
      </c>
      <c r="N11" s="25">
        <f>test!B11</f>
        <v>1995</v>
      </c>
      <c r="O11" s="16">
        <f>IF(C11&lt;K27,C11,K27)</f>
        <v>29.411764705882351</v>
      </c>
      <c r="P11" s="16">
        <f>IF(D11&lt;K27,D11,K27)</f>
        <v>32.352941176470587</v>
      </c>
      <c r="Q11" s="16">
        <f>IF(E11&lt;K27,E11,K27)</f>
        <v>35.294117647058826</v>
      </c>
      <c r="R11" s="16">
        <f>IF(F11&lt;K27,F11,K27)</f>
        <v>38.235294117647058</v>
      </c>
      <c r="S11" s="16">
        <f>IF(G11&lt;K27,G11,K27)</f>
        <v>41.176470588235297</v>
      </c>
      <c r="T11" s="16">
        <f>IF(H11&lt;K27,H11,K27)</f>
        <v>47.058823529411768</v>
      </c>
      <c r="U11" s="16">
        <f>IF(I11&lt;K27,I11,K27)</f>
        <v>50</v>
      </c>
      <c r="V11" s="16">
        <f>IF(J11&lt;K27,J11,K27)</f>
        <v>50.95</v>
      </c>
      <c r="W11" s="16">
        <f>IF(K11&lt;K27,K11,K27)</f>
        <v>50.95</v>
      </c>
      <c r="X11" s="16">
        <f>IF(L11&lt;K27,L11,K27)</f>
        <v>50.95</v>
      </c>
      <c r="Z11" s="29">
        <f t="shared" si="0"/>
        <v>50.95</v>
      </c>
    </row>
    <row r="12" spans="2:26" ht="21" x14ac:dyDescent="0.35">
      <c r="B12" s="13">
        <f>AFR!A30</f>
        <v>2247</v>
      </c>
      <c r="C12" s="16">
        <f>AFR!B30</f>
        <v>29.411764705882351</v>
      </c>
      <c r="D12" s="16">
        <f>AFR!C30</f>
        <v>32.352941176470587</v>
      </c>
      <c r="E12" s="16">
        <f>AFR!D30</f>
        <v>35.294117647058826</v>
      </c>
      <c r="F12" s="16">
        <f>AFR!E30</f>
        <v>38.235294117647058</v>
      </c>
      <c r="G12" s="16">
        <f>AFR!F30</f>
        <v>41.176470588235297</v>
      </c>
      <c r="H12" s="16">
        <f>AFR!G30</f>
        <v>47.058823529411768</v>
      </c>
      <c r="I12" s="16">
        <f>AFR!H30</f>
        <v>50</v>
      </c>
      <c r="J12" s="16">
        <f>AFR!I30</f>
        <v>55.882352941176471</v>
      </c>
      <c r="K12" s="16">
        <f>AFR!J30</f>
        <v>63.235294117647058</v>
      </c>
      <c r="L12" s="16">
        <f>AFR!K30</f>
        <v>65.294117647058826</v>
      </c>
      <c r="N12" s="25">
        <f>test!B12</f>
        <v>2247</v>
      </c>
      <c r="O12" s="16">
        <f>IF(C12&lt;L27,C12,L27)</f>
        <v>29.411764705882351</v>
      </c>
      <c r="P12" s="16">
        <f>IF(D12&lt;L27,D12,L27)</f>
        <v>32.352941176470587</v>
      </c>
      <c r="Q12" s="16">
        <f>IF(E12&lt;L27,E12,L27)</f>
        <v>35.294117647058826</v>
      </c>
      <c r="R12" s="16">
        <f>IF(F12&lt;L27,F12,L27)</f>
        <v>38.235294117647058</v>
      </c>
      <c r="S12" s="16">
        <f>IF(G12&lt;L27,G12,L27)</f>
        <v>41.176470588235297</v>
      </c>
      <c r="T12" s="16">
        <f>IF(H12&lt;L27,H12,L27)</f>
        <v>47.058823529411768</v>
      </c>
      <c r="U12" s="16">
        <f>IF(I12&lt;L27,I12,L27)</f>
        <v>50</v>
      </c>
      <c r="V12" s="16">
        <f>IF(J12&lt;L27,J12,L27)</f>
        <v>51</v>
      </c>
      <c r="W12" s="16">
        <f>IF(K12&lt;L27,K12,L27)</f>
        <v>51</v>
      </c>
      <c r="X12" s="16">
        <f>IF(L12&lt;L27,L12,L27)</f>
        <v>51</v>
      </c>
      <c r="Z12" s="29">
        <f t="shared" si="0"/>
        <v>51</v>
      </c>
    </row>
    <row r="13" spans="2:26" ht="21" x14ac:dyDescent="0.35">
      <c r="B13" s="27">
        <f>AFR!A31</f>
        <v>2499</v>
      </c>
      <c r="C13" s="16">
        <f>AFR!B31</f>
        <v>29.411764705882351</v>
      </c>
      <c r="D13" s="16">
        <f>AFR!C31</f>
        <v>32.352941176470587</v>
      </c>
      <c r="E13" s="16">
        <f>AFR!D31</f>
        <v>35.294117647058826</v>
      </c>
      <c r="F13" s="16">
        <f>AFR!E31</f>
        <v>38.235294117647058</v>
      </c>
      <c r="G13" s="16">
        <f>AFR!F31</f>
        <v>41.176470588235297</v>
      </c>
      <c r="H13" s="16">
        <f>AFR!G31</f>
        <v>47.058823529411768</v>
      </c>
      <c r="I13" s="16">
        <f>AFR!H31</f>
        <v>50</v>
      </c>
      <c r="J13" s="16">
        <f>AFR!I31</f>
        <v>55.882352941176471</v>
      </c>
      <c r="K13" s="16">
        <f>AFR!J31</f>
        <v>63.235294117647058</v>
      </c>
      <c r="L13" s="16">
        <f>AFR!K31</f>
        <v>65.294117647058826</v>
      </c>
      <c r="N13" s="28">
        <f>test!B13</f>
        <v>2499</v>
      </c>
      <c r="O13" s="16">
        <f>IF(C13&lt;P34,C13,P34)</f>
        <v>29.411764705882351</v>
      </c>
      <c r="P13" s="16">
        <f>IF(D13&lt;P34,D13,P34)</f>
        <v>32.352941176470587</v>
      </c>
      <c r="Q13" s="16">
        <f>IF(E13&lt;P34,E13,P34)</f>
        <v>35.294117647058826</v>
      </c>
      <c r="R13" s="16">
        <f>IF(F13&lt;P34,F13,P34)</f>
        <v>38.235294117647058</v>
      </c>
      <c r="S13" s="16">
        <f>IF(G13&lt;P34,G13,P34)</f>
        <v>41.176470588235297</v>
      </c>
      <c r="T13" s="16">
        <f>IF(H13&lt;P34,H13,P34)</f>
        <v>47.058823529411768</v>
      </c>
      <c r="U13" s="16">
        <f>IF(I13&lt;P34,I13,P34)</f>
        <v>50</v>
      </c>
      <c r="V13" s="16">
        <f>IF(J13&lt;P34,J13,P34)</f>
        <v>51</v>
      </c>
      <c r="W13" s="16">
        <f>IF(K13&lt;P34,K13,P34)</f>
        <v>51</v>
      </c>
      <c r="X13" s="16">
        <f>IF(L13&lt;P34,L13,P34)</f>
        <v>51</v>
      </c>
      <c r="Z13" s="29">
        <f t="shared" si="0"/>
        <v>51</v>
      </c>
    </row>
    <row r="14" spans="2:26" ht="21" x14ac:dyDescent="0.35">
      <c r="B14" s="27">
        <f>AFR!A32</f>
        <v>2751</v>
      </c>
      <c r="C14" s="16">
        <f>AFR!B32</f>
        <v>29.411764705882351</v>
      </c>
      <c r="D14" s="16">
        <f>AFR!C32</f>
        <v>32.352941176470587</v>
      </c>
      <c r="E14" s="16">
        <f>AFR!D32</f>
        <v>35.294117647058826</v>
      </c>
      <c r="F14" s="16">
        <f>AFR!E32</f>
        <v>38.235294117647058</v>
      </c>
      <c r="G14" s="16">
        <f>AFR!F32</f>
        <v>41.176470588235297</v>
      </c>
      <c r="H14" s="16">
        <f>AFR!G32</f>
        <v>47.058823529411768</v>
      </c>
      <c r="I14" s="16">
        <f>AFR!H32</f>
        <v>50</v>
      </c>
      <c r="J14" s="16">
        <f>AFR!I32</f>
        <v>55.882352941176471</v>
      </c>
      <c r="K14" s="16">
        <f>AFR!J32</f>
        <v>63.235294117647058</v>
      </c>
      <c r="L14" s="16">
        <f>AFR!K32</f>
        <v>65.294117647058826</v>
      </c>
      <c r="N14" s="28">
        <f>test!B14</f>
        <v>2751</v>
      </c>
      <c r="O14" s="16">
        <f>IF(C14&lt;Q34,C14,Q34)</f>
        <v>29.411764705882351</v>
      </c>
      <c r="P14" s="16">
        <f>IF(D14&lt;Q34,D14,Q34)</f>
        <v>32.352941176470587</v>
      </c>
      <c r="Q14" s="16">
        <f>IF(E14&lt;Q34,E14,Q34)</f>
        <v>35.294117647058826</v>
      </c>
      <c r="R14" s="16">
        <f>IF(F14&lt;Q34,F14,Q34)</f>
        <v>38.235294117647058</v>
      </c>
      <c r="S14" s="16">
        <f>IF(G14&lt;Q34,G14,Q34)</f>
        <v>41.176470588235297</v>
      </c>
      <c r="T14" s="16">
        <f>IF(H14&lt;Q34,H14,Q34)</f>
        <v>47.058823529411768</v>
      </c>
      <c r="U14" s="16">
        <f>IF(I14&lt;Q34,I14,Q34)</f>
        <v>50</v>
      </c>
      <c r="V14" s="16">
        <f>IF(J14&lt;Q34,J14,Q34)</f>
        <v>51</v>
      </c>
      <c r="W14" s="16">
        <f>IF(K14&lt;Q34,K14,Q34)</f>
        <v>51</v>
      </c>
      <c r="X14" s="16">
        <f>IF(L14&lt;Q34,L14,Q34)</f>
        <v>51</v>
      </c>
      <c r="Z14" s="29">
        <f t="shared" si="0"/>
        <v>51</v>
      </c>
    </row>
    <row r="15" spans="2:26" ht="21" x14ac:dyDescent="0.35">
      <c r="B15" s="27">
        <f>AFR!A33</f>
        <v>3003</v>
      </c>
      <c r="C15" s="16">
        <f>AFR!B33</f>
        <v>29.411764705882351</v>
      </c>
      <c r="D15" s="16">
        <f>AFR!C33</f>
        <v>32.352941176470587</v>
      </c>
      <c r="E15" s="16">
        <f>AFR!D33</f>
        <v>35.294117647058826</v>
      </c>
      <c r="F15" s="16">
        <f>AFR!E33</f>
        <v>38.235294117647058</v>
      </c>
      <c r="G15" s="16">
        <f>AFR!F33</f>
        <v>41.176470588235297</v>
      </c>
      <c r="H15" s="16">
        <f>AFR!G33</f>
        <v>47.058823529411768</v>
      </c>
      <c r="I15" s="16">
        <f>AFR!H33</f>
        <v>50</v>
      </c>
      <c r="J15" s="16">
        <f>AFR!I33</f>
        <v>55.882352941176471</v>
      </c>
      <c r="K15" s="16">
        <f>AFR!J33</f>
        <v>63.235294117647058</v>
      </c>
      <c r="L15" s="16">
        <f>AFR!K33</f>
        <v>65.294117647058826</v>
      </c>
      <c r="N15" s="28">
        <f>test!B15</f>
        <v>3003</v>
      </c>
      <c r="O15" s="16">
        <f>IF(C15&lt;R34,C15,R34)</f>
        <v>29.411764705882351</v>
      </c>
      <c r="P15" s="16">
        <f>IF(D15&lt;R34,D15,R34)</f>
        <v>32.352941176470587</v>
      </c>
      <c r="Q15" s="16">
        <f>IF(E15&lt;R34,E15,R34)</f>
        <v>35.294117647058826</v>
      </c>
      <c r="R15" s="16">
        <f>IF(F15&lt;R34,F15,R34)</f>
        <v>38.235294117647058</v>
      </c>
      <c r="S15" s="16">
        <f>IF(G15&lt;R34,G15,R34)</f>
        <v>41.176470588235297</v>
      </c>
      <c r="T15" s="16">
        <f>IF(H15&lt;R34,H15,R34)</f>
        <v>47.058823529411768</v>
      </c>
      <c r="U15" s="16">
        <f>IF(I15&lt;R34,I15,R34)</f>
        <v>50</v>
      </c>
      <c r="V15" s="16">
        <f>IF(J15&lt;R34,J15,R34)</f>
        <v>51</v>
      </c>
      <c r="W15" s="16">
        <f>IF(K15&lt;R34,K15,R34)</f>
        <v>51</v>
      </c>
      <c r="X15" s="16">
        <f>IF(L15&lt;R34,L15,R34)</f>
        <v>51</v>
      </c>
      <c r="Z15" s="29">
        <f t="shared" si="0"/>
        <v>51</v>
      </c>
    </row>
    <row r="16" spans="2:26" ht="21" x14ac:dyDescent="0.35">
      <c r="B16" s="13">
        <f>AFR!A34</f>
        <v>3255</v>
      </c>
      <c r="C16" s="16">
        <f>AFR!B34</f>
        <v>29.411764705882351</v>
      </c>
      <c r="D16" s="16">
        <f>AFR!C34</f>
        <v>32.352941176470587</v>
      </c>
      <c r="E16" s="16">
        <f>AFR!D34</f>
        <v>35.294117647058826</v>
      </c>
      <c r="F16" s="16">
        <f>AFR!E34</f>
        <v>38.235294117647058</v>
      </c>
      <c r="G16" s="16">
        <f>AFR!F34</f>
        <v>41.176470588235297</v>
      </c>
      <c r="H16" s="16">
        <f>AFR!G34</f>
        <v>47.058823529411768</v>
      </c>
      <c r="I16" s="16">
        <f>AFR!H34</f>
        <v>50</v>
      </c>
      <c r="J16" s="16">
        <f>AFR!I34</f>
        <v>55.882352941176471</v>
      </c>
      <c r="K16" s="16">
        <f>AFR!J34</f>
        <v>63.235294117647058</v>
      </c>
      <c r="L16" s="16">
        <f>AFR!K34</f>
        <v>65.294117647058826</v>
      </c>
      <c r="N16" s="25">
        <f>test!B16</f>
        <v>3255</v>
      </c>
      <c r="O16" s="16">
        <f>IF(C16&lt;M27,C16,M27)</f>
        <v>29.411764705882351</v>
      </c>
      <c r="P16" s="16">
        <f>IF(D16&lt;M27,D16,M27)</f>
        <v>32.352941176470587</v>
      </c>
      <c r="Q16" s="16">
        <f>IF(E16&lt;M27,E16,M27)</f>
        <v>35.294117647058826</v>
      </c>
      <c r="R16" s="16">
        <f>IF(F16&lt;M27,F16,M27)</f>
        <v>38.235294117647058</v>
      </c>
      <c r="S16" s="16">
        <f>IF(G16&lt;M27,G16,M27)</f>
        <v>41.176470588235297</v>
      </c>
      <c r="T16" s="16">
        <f>IF(H16&lt;M27,H16,M27)</f>
        <v>47.058823529411768</v>
      </c>
      <c r="U16" s="16">
        <f>IF(I16&lt;M27,I16,M27)</f>
        <v>50</v>
      </c>
      <c r="V16" s="16">
        <f>IF(J16&lt;M27,J16,M27)</f>
        <v>51</v>
      </c>
      <c r="W16" s="16">
        <f>IF(K16&lt;M27,K16,M27)</f>
        <v>51</v>
      </c>
      <c r="X16" s="16">
        <f>IF(L16&lt;S35,L16,S35)</f>
        <v>51</v>
      </c>
      <c r="Z16" s="29">
        <f t="shared" si="0"/>
        <v>51</v>
      </c>
    </row>
    <row r="17" spans="2:27" ht="21" x14ac:dyDescent="0.35">
      <c r="B17" s="13">
        <f>AFR!A35</f>
        <v>3507</v>
      </c>
      <c r="C17" s="16">
        <f>AFR!B35</f>
        <v>29.411764705882351</v>
      </c>
      <c r="D17" s="16">
        <f>AFR!C35</f>
        <v>32.352941176470587</v>
      </c>
      <c r="E17" s="16">
        <f>AFR!D35</f>
        <v>35.294117647058826</v>
      </c>
      <c r="F17" s="16">
        <f>AFR!E35</f>
        <v>38.235294117647058</v>
      </c>
      <c r="G17" s="16">
        <f>AFR!F35</f>
        <v>41.176470588235297</v>
      </c>
      <c r="H17" s="16">
        <f>AFR!G35</f>
        <v>47.058823529411768</v>
      </c>
      <c r="I17" s="16">
        <f>AFR!H35</f>
        <v>50</v>
      </c>
      <c r="J17" s="16">
        <f>AFR!I35</f>
        <v>55.882352941176471</v>
      </c>
      <c r="K17" s="16">
        <f>AFR!J35</f>
        <v>63.235294117647058</v>
      </c>
      <c r="L17" s="16">
        <f>AFR!K35</f>
        <v>65.294117647058826</v>
      </c>
      <c r="N17" s="25">
        <f>test!B17</f>
        <v>3507</v>
      </c>
      <c r="O17" s="16">
        <f>IF(C17&lt;N27,C17,N27)</f>
        <v>29.411764705882351</v>
      </c>
      <c r="P17" s="16">
        <f>IF(D17&lt;N27,D17,N27)</f>
        <v>32.352941176470587</v>
      </c>
      <c r="Q17" s="16">
        <f>IF(E17&lt;N27,E17,N27)</f>
        <v>35.294117647058826</v>
      </c>
      <c r="R17" s="16">
        <f>IF(F17&lt;N27,F17,N27)</f>
        <v>38.235294117647058</v>
      </c>
      <c r="S17" s="16">
        <f>IF(G17&lt;N27,G17,N27)</f>
        <v>41.176470588235297</v>
      </c>
      <c r="T17" s="16">
        <f>IF(H17&lt;N27,H17,N27)</f>
        <v>47.058823529411768</v>
      </c>
      <c r="U17" s="16">
        <f>IF(I17&lt;N27,I17,N27)</f>
        <v>50</v>
      </c>
      <c r="V17" s="16">
        <f>IF(J17&lt;N27,J17,N27)</f>
        <v>51</v>
      </c>
      <c r="W17" s="16">
        <f>IF(K17&lt;N27,K17,N27)</f>
        <v>51</v>
      </c>
      <c r="X17" s="16">
        <f>IF(L17&lt;N27,L17,N27)</f>
        <v>51</v>
      </c>
      <c r="Z17" s="29">
        <f t="shared" si="0"/>
        <v>51</v>
      </c>
    </row>
    <row r="18" spans="2:27" ht="21" x14ac:dyDescent="0.35">
      <c r="B18" s="13">
        <f>AFR!A36</f>
        <v>3759</v>
      </c>
      <c r="C18" s="16">
        <f>AFR!B36</f>
        <v>29.411764705882351</v>
      </c>
      <c r="D18" s="16">
        <f>AFR!C36</f>
        <v>32.352941176470587</v>
      </c>
      <c r="E18" s="16">
        <f>AFR!D36</f>
        <v>35.294117647058826</v>
      </c>
      <c r="F18" s="16">
        <f>AFR!E36</f>
        <v>38.235294117647058</v>
      </c>
      <c r="G18" s="16">
        <f>AFR!F36</f>
        <v>41.176470588235297</v>
      </c>
      <c r="H18" s="16">
        <f>AFR!G36</f>
        <v>47.058823529411768</v>
      </c>
      <c r="I18" s="16">
        <f>AFR!H36</f>
        <v>50</v>
      </c>
      <c r="J18" s="16">
        <f>AFR!I36</f>
        <v>55.882352941176471</v>
      </c>
      <c r="K18" s="16">
        <f>AFR!J36</f>
        <v>63.235294117647058</v>
      </c>
      <c r="L18" s="16">
        <f>AFR!K36</f>
        <v>65.294117647058826</v>
      </c>
      <c r="N18" s="25">
        <f>test!B18</f>
        <v>3759</v>
      </c>
      <c r="O18" s="16">
        <f>IF(C18&lt;O27,C18,O27)</f>
        <v>29.411764705882351</v>
      </c>
      <c r="P18" s="16">
        <f>IF(D18&lt;O27,D18,O27)</f>
        <v>32.352941176470587</v>
      </c>
      <c r="Q18" s="16">
        <f>IF(E18&lt;O27,E18,O27)</f>
        <v>35.294117647058826</v>
      </c>
      <c r="R18" s="16">
        <f>IF(F18&lt;O27,F18,O27)</f>
        <v>38.235294117647058</v>
      </c>
      <c r="S18" s="16">
        <f>IF(G18&lt;O27,G18,O27)</f>
        <v>41.176470588235297</v>
      </c>
      <c r="T18" s="16">
        <f>IF(H18&lt;O27,H18,O27)</f>
        <v>47.058823529411768</v>
      </c>
      <c r="U18" s="16">
        <f>IF(I18&lt;O27,I18,O27)</f>
        <v>50</v>
      </c>
      <c r="V18" s="16">
        <f>IF(J18&lt;O27,J18,O27)</f>
        <v>51</v>
      </c>
      <c r="W18" s="16">
        <f>IF(K18&lt;O27,K18,O27)</f>
        <v>51</v>
      </c>
      <c r="X18" s="16">
        <f>IF(L18&lt;O27,L18,O27)</f>
        <v>51</v>
      </c>
      <c r="Z18" s="29">
        <f t="shared" si="0"/>
        <v>51</v>
      </c>
    </row>
    <row r="19" spans="2:27" ht="21" x14ac:dyDescent="0.35">
      <c r="B19" s="13">
        <f>AFR!A37</f>
        <v>4242</v>
      </c>
      <c r="C19" s="16">
        <f>AFR!B37</f>
        <v>28.571428571428573</v>
      </c>
      <c r="D19" s="16">
        <f>AFR!C37</f>
        <v>31.428571428571427</v>
      </c>
      <c r="E19" s="16">
        <f>AFR!D37</f>
        <v>34.285714285714285</v>
      </c>
      <c r="F19" s="16">
        <f>AFR!E37</f>
        <v>37.142857142857146</v>
      </c>
      <c r="G19" s="16">
        <f>AFR!F37</f>
        <v>40</v>
      </c>
      <c r="H19" s="16">
        <f>AFR!G37</f>
        <v>45.714285714285715</v>
      </c>
      <c r="I19" s="16">
        <f>AFR!H37</f>
        <v>48.571428571428569</v>
      </c>
      <c r="J19" s="16">
        <f>AFR!I37</f>
        <v>54.285714285714285</v>
      </c>
      <c r="K19" s="16">
        <f>AFR!J37</f>
        <v>61.428571428571431</v>
      </c>
      <c r="L19" s="16">
        <f>AFR!K37</f>
        <v>62.86</v>
      </c>
      <c r="N19" s="25">
        <f>test!B19</f>
        <v>4242</v>
      </c>
      <c r="O19" s="16">
        <f>IF(C19&lt;S27,C19,S27)</f>
        <v>28.571428571428573</v>
      </c>
      <c r="P19" s="16">
        <f>IF(D19&lt;S27,D19,S27)</f>
        <v>31.428571428571427</v>
      </c>
      <c r="Q19" s="16">
        <f>IF(E19&lt;S27,E19,S27)</f>
        <v>34.285714285714285</v>
      </c>
      <c r="R19" s="16">
        <f>IF(F19&lt;S27,F19,S27)</f>
        <v>37.142857142857146</v>
      </c>
      <c r="S19" s="16">
        <f>IF(G19&lt;S27,G19,S27)</f>
        <v>40</v>
      </c>
      <c r="T19" s="16">
        <f>IF(H19&lt;S27,H19,S27)</f>
        <v>45.714285714285715</v>
      </c>
      <c r="U19" s="16">
        <f>IF(I19&lt;S27,I19,S27)</f>
        <v>46.83</v>
      </c>
      <c r="V19" s="16">
        <f>IF(J19&lt;S27,J19,S27)</f>
        <v>46.83</v>
      </c>
      <c r="W19" s="16">
        <f>IF(K19&lt;S27,K19,S27)</f>
        <v>46.83</v>
      </c>
      <c r="X19" s="16">
        <f>IF(L19&lt;S27,L19,S27)</f>
        <v>46.83</v>
      </c>
      <c r="Z19" s="29">
        <f t="shared" si="0"/>
        <v>46.83</v>
      </c>
    </row>
    <row r="20" spans="2:27" ht="21" x14ac:dyDescent="0.35">
      <c r="B20" s="13">
        <f>AFR!A38</f>
        <v>5355</v>
      </c>
      <c r="C20" s="16">
        <f>AFR!B38</f>
        <v>28.571428571428573</v>
      </c>
      <c r="D20" s="16">
        <f>AFR!C38</f>
        <v>31.428571428571427</v>
      </c>
      <c r="E20" s="16">
        <f>AFR!D38</f>
        <v>34.285714285714285</v>
      </c>
      <c r="F20" s="16">
        <f>AFR!E38</f>
        <v>37.142857142857146</v>
      </c>
      <c r="G20" s="16">
        <f>AFR!F38</f>
        <v>40</v>
      </c>
      <c r="H20" s="16">
        <f>AFR!G38</f>
        <v>45.714285714285715</v>
      </c>
      <c r="I20" s="16">
        <f>AFR!H38</f>
        <v>48.571428571428569</v>
      </c>
      <c r="J20" s="16">
        <f>AFR!I38</f>
        <v>54.285714285714285</v>
      </c>
      <c r="K20" s="16">
        <f>AFR!J38</f>
        <v>61.428571428571431</v>
      </c>
      <c r="L20" s="16">
        <f>AFR!K38</f>
        <v>63.428571428571431</v>
      </c>
      <c r="N20" s="25">
        <f>test!B20</f>
        <v>5355</v>
      </c>
      <c r="O20" s="16">
        <f>IF(C20&lt;U27,C20,U27)</f>
        <v>0</v>
      </c>
      <c r="P20" s="16">
        <f>IF(D20&lt;U27,D20,U27)</f>
        <v>0</v>
      </c>
      <c r="Q20" s="16">
        <f>IF(E20&lt;U27,E20,U27)</f>
        <v>0</v>
      </c>
      <c r="R20" s="16">
        <f>IF(F20&lt;U27,F20,U27)</f>
        <v>0</v>
      </c>
      <c r="S20" s="16">
        <f>IF(G20&lt;U27,G20,U27)</f>
        <v>0</v>
      </c>
      <c r="T20" s="16">
        <f>IF(H20&lt;U27,H20,U27)</f>
        <v>0</v>
      </c>
      <c r="U20" s="16">
        <f>IF(I20&lt;U27,I20,U27)</f>
        <v>0</v>
      </c>
      <c r="V20" s="16">
        <f>IF(J20&lt;U27,J20,U27)</f>
        <v>0</v>
      </c>
      <c r="W20" s="16">
        <f>IF(K20&lt;U27,K20,U27)</f>
        <v>0</v>
      </c>
      <c r="X20" s="16">
        <f>IF(L20&lt;U27,L20,U27)</f>
        <v>0</v>
      </c>
      <c r="Z20" s="29">
        <f t="shared" si="0"/>
        <v>0</v>
      </c>
    </row>
    <row r="25" spans="2:27" ht="41.25" customHeight="1" x14ac:dyDescent="0.25">
      <c r="B25" s="8"/>
      <c r="C25" s="9"/>
      <c r="D25" s="9"/>
      <c r="E25" s="9"/>
      <c r="F25" s="9"/>
      <c r="G25" s="9"/>
      <c r="H25" s="9"/>
      <c r="I25" s="9"/>
      <c r="J25" s="9"/>
      <c r="K25" s="9"/>
      <c r="L25" s="10" t="s">
        <v>10</v>
      </c>
      <c r="M25" s="9"/>
      <c r="N25" s="9"/>
      <c r="O25" s="9"/>
      <c r="P25" s="9"/>
      <c r="Q25" s="9"/>
      <c r="R25" s="9"/>
      <c r="S25" s="31"/>
      <c r="T25" s="31"/>
      <c r="U25" s="32"/>
    </row>
    <row r="26" spans="2:27" ht="21" x14ac:dyDescent="0.35">
      <c r="B26" s="33"/>
      <c r="C26" s="34">
        <v>0</v>
      </c>
      <c r="D26" s="34">
        <v>400</v>
      </c>
      <c r="E26" s="34">
        <v>401</v>
      </c>
      <c r="F26" s="35">
        <v>1008</v>
      </c>
      <c r="G26" s="35">
        <v>1239</v>
      </c>
      <c r="H26" s="35">
        <v>1491</v>
      </c>
      <c r="I26" s="35">
        <v>1743</v>
      </c>
      <c r="J26" s="34">
        <v>1890</v>
      </c>
      <c r="K26" s="35">
        <v>1995</v>
      </c>
      <c r="L26" s="35">
        <v>2247</v>
      </c>
      <c r="M26" s="35">
        <v>3255</v>
      </c>
      <c r="N26" s="35">
        <v>3507</v>
      </c>
      <c r="O26" s="35">
        <v>3759</v>
      </c>
      <c r="P26" s="34">
        <v>3906</v>
      </c>
      <c r="Q26" s="34">
        <v>4011</v>
      </c>
      <c r="R26" s="34">
        <v>4116</v>
      </c>
      <c r="S26" s="35">
        <v>4242</v>
      </c>
      <c r="T26" s="34">
        <v>4473</v>
      </c>
      <c r="U26" s="35">
        <v>5355</v>
      </c>
    </row>
    <row r="27" spans="2:27" ht="21" x14ac:dyDescent="0.35">
      <c r="B27" s="13">
        <v>500</v>
      </c>
      <c r="C27" s="36">
        <v>0</v>
      </c>
      <c r="D27" s="36">
        <v>0</v>
      </c>
      <c r="E27" s="36">
        <v>25</v>
      </c>
      <c r="F27" s="16">
        <v>25</v>
      </c>
      <c r="G27" s="16">
        <v>38.159999999999997</v>
      </c>
      <c r="H27" s="16">
        <v>45.02</v>
      </c>
      <c r="I27" s="16">
        <v>48.71</v>
      </c>
      <c r="J27" s="36">
        <v>50.17</v>
      </c>
      <c r="K27" s="16">
        <v>50.95</v>
      </c>
      <c r="L27" s="16">
        <v>51</v>
      </c>
      <c r="M27" s="16">
        <v>51</v>
      </c>
      <c r="N27" s="16">
        <v>51</v>
      </c>
      <c r="O27" s="16">
        <v>51</v>
      </c>
      <c r="P27" s="16">
        <v>51</v>
      </c>
      <c r="Q27" s="16">
        <v>51</v>
      </c>
      <c r="R27" s="36">
        <v>49.9</v>
      </c>
      <c r="S27" s="16">
        <v>46.83</v>
      </c>
      <c r="T27" s="36">
        <v>26.5</v>
      </c>
      <c r="U27" s="16">
        <v>0</v>
      </c>
    </row>
    <row r="28" spans="2:27" ht="21" x14ac:dyDescent="0.35">
      <c r="B28" s="13">
        <v>900</v>
      </c>
      <c r="C28" s="36">
        <v>0</v>
      </c>
      <c r="D28" s="36">
        <v>0</v>
      </c>
      <c r="E28" s="36">
        <v>25</v>
      </c>
      <c r="F28" s="16">
        <v>25</v>
      </c>
      <c r="G28" s="16">
        <v>38.159999999999997</v>
      </c>
      <c r="H28" s="16">
        <v>45.02</v>
      </c>
      <c r="I28" s="16">
        <v>48.71</v>
      </c>
      <c r="J28" s="36">
        <v>50.17</v>
      </c>
      <c r="K28" s="16">
        <v>50.95</v>
      </c>
      <c r="L28" s="16">
        <v>51</v>
      </c>
      <c r="M28" s="16">
        <v>51</v>
      </c>
      <c r="N28" s="16">
        <v>51</v>
      </c>
      <c r="O28" s="16">
        <v>51</v>
      </c>
      <c r="P28" s="16">
        <v>51</v>
      </c>
      <c r="Q28" s="16">
        <v>51</v>
      </c>
      <c r="R28" s="36">
        <v>49.9</v>
      </c>
      <c r="S28" s="16">
        <v>46.83</v>
      </c>
      <c r="T28" s="36">
        <v>26.5</v>
      </c>
      <c r="U28" s="16">
        <v>0</v>
      </c>
    </row>
    <row r="29" spans="2:27" ht="21" x14ac:dyDescent="0.35">
      <c r="B29" s="13">
        <v>1000</v>
      </c>
      <c r="C29" s="36">
        <v>0</v>
      </c>
      <c r="D29" s="36">
        <v>0</v>
      </c>
      <c r="E29" s="36">
        <v>25</v>
      </c>
      <c r="F29" s="16">
        <v>25</v>
      </c>
      <c r="G29" s="16">
        <v>38.159999999999997</v>
      </c>
      <c r="H29" s="16">
        <v>45.02</v>
      </c>
      <c r="I29" s="16">
        <v>48.71</v>
      </c>
      <c r="J29" s="36">
        <v>50.17</v>
      </c>
      <c r="K29" s="16">
        <v>50.95</v>
      </c>
      <c r="L29" s="16">
        <v>51</v>
      </c>
      <c r="M29" s="16">
        <v>51</v>
      </c>
      <c r="N29" s="16">
        <v>51</v>
      </c>
      <c r="O29" s="16">
        <v>51</v>
      </c>
      <c r="P29" s="16">
        <v>51</v>
      </c>
      <c r="Q29" s="16">
        <v>51</v>
      </c>
      <c r="R29" s="36">
        <v>49.9</v>
      </c>
      <c r="S29" s="16">
        <v>46.83</v>
      </c>
      <c r="T29" s="36">
        <v>26.5</v>
      </c>
      <c r="U29" s="16">
        <v>0</v>
      </c>
    </row>
    <row r="31" spans="2:27" ht="14.25" customHeight="1" x14ac:dyDescent="0.25"/>
    <row r="32" spans="2:27" ht="40.5" customHeight="1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10" t="s">
        <v>11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1"/>
    </row>
    <row r="33" spans="2:27" ht="21" x14ac:dyDescent="0.25">
      <c r="B33" s="24"/>
      <c r="C33" s="37">
        <f>test!C26</f>
        <v>0</v>
      </c>
      <c r="D33" s="37">
        <f>test!D26</f>
        <v>400</v>
      </c>
      <c r="E33" s="37">
        <f>test!E26</f>
        <v>401</v>
      </c>
      <c r="F33" s="38">
        <f>test!$B$5</f>
        <v>861</v>
      </c>
      <c r="G33" s="38">
        <f>test!$B$6</f>
        <v>924</v>
      </c>
      <c r="H33" s="39">
        <f>test!F26</f>
        <v>1008</v>
      </c>
      <c r="I33" s="39">
        <f>test!G26</f>
        <v>1239</v>
      </c>
      <c r="J33" s="40">
        <f>test!$B$8</f>
        <v>1260</v>
      </c>
      <c r="K33" s="39">
        <f>test!H26</f>
        <v>1491</v>
      </c>
      <c r="L33" s="39">
        <f>test!I26</f>
        <v>1743</v>
      </c>
      <c r="M33" s="37">
        <f>test!J26</f>
        <v>1890</v>
      </c>
      <c r="N33" s="39">
        <f>test!K26</f>
        <v>1995</v>
      </c>
      <c r="O33" s="39">
        <f>test!L26</f>
        <v>2247</v>
      </c>
      <c r="P33" s="40">
        <f>test!$B$13</f>
        <v>2499</v>
      </c>
      <c r="Q33" s="40">
        <f>test!$B$14</f>
        <v>2751</v>
      </c>
      <c r="R33" s="40">
        <f>test!$B$15</f>
        <v>3003</v>
      </c>
      <c r="S33" s="39">
        <f>test!M26</f>
        <v>3255</v>
      </c>
      <c r="T33" s="39">
        <f>test!N26</f>
        <v>3507</v>
      </c>
      <c r="U33" s="39">
        <f>test!O26</f>
        <v>3759</v>
      </c>
      <c r="V33" s="37">
        <f>test!P26</f>
        <v>3906</v>
      </c>
      <c r="W33" s="37">
        <f>test!Q26</f>
        <v>4011</v>
      </c>
      <c r="X33" s="37">
        <f>test!R26</f>
        <v>4116</v>
      </c>
      <c r="Y33" s="39">
        <f>test!S26</f>
        <v>4242</v>
      </c>
      <c r="Z33" s="37">
        <f>test!T26</f>
        <v>4473</v>
      </c>
      <c r="AA33" s="39">
        <f>test!U26</f>
        <v>5355</v>
      </c>
    </row>
    <row r="34" spans="2:27" ht="21" x14ac:dyDescent="0.25">
      <c r="B34" s="25">
        <f>test!B27</f>
        <v>500</v>
      </c>
      <c r="C34" s="41">
        <f>test!C27</f>
        <v>0</v>
      </c>
      <c r="D34" s="41">
        <f>test!D27</f>
        <v>0</v>
      </c>
      <c r="E34" s="41">
        <f>test!E27</f>
        <v>25</v>
      </c>
      <c r="F34" s="42">
        <f>FORECAST(F33,E27:F27,E26:F26)</f>
        <v>25</v>
      </c>
      <c r="G34" s="42">
        <f>FORECAST(G33,E27:F27,E26:F26)</f>
        <v>25</v>
      </c>
      <c r="H34" s="43">
        <f>test!F27</f>
        <v>25</v>
      </c>
      <c r="I34" s="43">
        <f>test!G27</f>
        <v>38.159999999999997</v>
      </c>
      <c r="J34" s="43">
        <f>FORECAST(J33,G27:H27,G26:H26)</f>
        <v>38.731666666666669</v>
      </c>
      <c r="K34" s="43">
        <f>test!H27</f>
        <v>45.02</v>
      </c>
      <c r="L34" s="43">
        <f>test!I27</f>
        <v>48.71</v>
      </c>
      <c r="M34" s="41">
        <f>test!J27</f>
        <v>50.17</v>
      </c>
      <c r="N34" s="43">
        <f>test!K27</f>
        <v>50.95</v>
      </c>
      <c r="O34" s="43">
        <f>test!L27</f>
        <v>51</v>
      </c>
      <c r="P34" s="43">
        <f>FORECAST(P33,L27:M27,L26:M26)</f>
        <v>51</v>
      </c>
      <c r="Q34" s="43">
        <f>FORECAST(Q33,L27:M27,L26:M26)</f>
        <v>51</v>
      </c>
      <c r="R34" s="43">
        <f>FORECAST(R33,L27:M27,L26:M26)</f>
        <v>51</v>
      </c>
      <c r="S34" s="43">
        <f>test!M27</f>
        <v>51</v>
      </c>
      <c r="T34" s="43">
        <f>test!N27</f>
        <v>51</v>
      </c>
      <c r="U34" s="43">
        <f>test!O27</f>
        <v>51</v>
      </c>
      <c r="V34" s="41">
        <f>test!P27</f>
        <v>51</v>
      </c>
      <c r="W34" s="41">
        <f>test!Q27</f>
        <v>51</v>
      </c>
      <c r="X34" s="41">
        <f>test!R27</f>
        <v>49.9</v>
      </c>
      <c r="Y34" s="43">
        <f>test!S27</f>
        <v>46.83</v>
      </c>
      <c r="Z34" s="41">
        <f>test!T27</f>
        <v>26.5</v>
      </c>
      <c r="AA34" s="43">
        <f>test!U27</f>
        <v>0</v>
      </c>
    </row>
    <row r="35" spans="2:27" ht="21" x14ac:dyDescent="0.25">
      <c r="B35" s="25">
        <f>test!B28</f>
        <v>900</v>
      </c>
      <c r="C35" s="41">
        <f>test!C28</f>
        <v>0</v>
      </c>
      <c r="D35" s="41">
        <f>test!D28</f>
        <v>0</v>
      </c>
      <c r="E35" s="41">
        <f>test!E28</f>
        <v>25</v>
      </c>
      <c r="F35" s="42">
        <f>FORECAST(F33,E28:F28,E26:F26)</f>
        <v>25</v>
      </c>
      <c r="G35" s="42">
        <f>FORECAST(G33,E28:F28,E26:F26)</f>
        <v>25</v>
      </c>
      <c r="H35" s="43">
        <f>test!F28</f>
        <v>25</v>
      </c>
      <c r="I35" s="43">
        <f>test!G28</f>
        <v>38.159999999999997</v>
      </c>
      <c r="J35" s="43">
        <f>FORECAST(J33,G28:H28,G26:H26)</f>
        <v>38.731666666666669</v>
      </c>
      <c r="K35" s="43">
        <f>test!H28</f>
        <v>45.02</v>
      </c>
      <c r="L35" s="43">
        <f>test!I28</f>
        <v>48.71</v>
      </c>
      <c r="M35" s="41">
        <f>test!J28</f>
        <v>50.17</v>
      </c>
      <c r="N35" s="43">
        <f>test!K28</f>
        <v>50.95</v>
      </c>
      <c r="O35" s="43">
        <f>test!L28</f>
        <v>51</v>
      </c>
      <c r="P35" s="43">
        <f>FORECAST(P33,L28:M28,L26:M26)</f>
        <v>51</v>
      </c>
      <c r="Q35" s="43">
        <f>FORECAST(Q33,L28:M28,L26:M26)</f>
        <v>51</v>
      </c>
      <c r="R35" s="43">
        <f>FORECAST(R33,L28:M28,L26:M26)</f>
        <v>51</v>
      </c>
      <c r="S35" s="43">
        <f>test!M28</f>
        <v>51</v>
      </c>
      <c r="T35" s="43">
        <f>test!N28</f>
        <v>51</v>
      </c>
      <c r="U35" s="43">
        <f>test!O28</f>
        <v>51</v>
      </c>
      <c r="V35" s="41">
        <f>test!P28</f>
        <v>51</v>
      </c>
      <c r="W35" s="41">
        <f>test!Q28</f>
        <v>51</v>
      </c>
      <c r="X35" s="41">
        <f>test!R28</f>
        <v>49.9</v>
      </c>
      <c r="Y35" s="43">
        <f>test!S28</f>
        <v>46.83</v>
      </c>
      <c r="Z35" s="41">
        <f>test!T28</f>
        <v>26.5</v>
      </c>
      <c r="AA35" s="43">
        <f>test!U28</f>
        <v>0</v>
      </c>
    </row>
    <row r="36" spans="2:27" ht="21" x14ac:dyDescent="0.25">
      <c r="B36" s="25">
        <f>test!B29</f>
        <v>1000</v>
      </c>
      <c r="C36" s="41">
        <f>test!C29</f>
        <v>0</v>
      </c>
      <c r="D36" s="41">
        <f>test!D29</f>
        <v>0</v>
      </c>
      <c r="E36" s="41">
        <f>test!E29</f>
        <v>25</v>
      </c>
      <c r="F36" s="42">
        <f>FORECAST(F33,E29:F29,E26:F26)</f>
        <v>25</v>
      </c>
      <c r="G36" s="42">
        <f>FORECAST(G33,E29:F29,E26:F26)</f>
        <v>25</v>
      </c>
      <c r="H36" s="43">
        <f>test!F29</f>
        <v>25</v>
      </c>
      <c r="I36" s="43">
        <f>test!G29</f>
        <v>38.159999999999997</v>
      </c>
      <c r="J36" s="43">
        <f>FORECAST(J33,G29:H29,G26:H26)</f>
        <v>38.731666666666669</v>
      </c>
      <c r="K36" s="43">
        <f>test!H29</f>
        <v>45.02</v>
      </c>
      <c r="L36" s="43">
        <f>test!I29</f>
        <v>48.71</v>
      </c>
      <c r="M36" s="41">
        <f>test!J29</f>
        <v>50.17</v>
      </c>
      <c r="N36" s="43">
        <f>test!K29</f>
        <v>50.95</v>
      </c>
      <c r="O36" s="43">
        <f>test!L29</f>
        <v>51</v>
      </c>
      <c r="P36" s="43">
        <f>FORECAST(P33,L29:M29,L26:M26)</f>
        <v>51</v>
      </c>
      <c r="Q36" s="43">
        <f>FORECAST(Q33,L29:M29,L26:M26)</f>
        <v>51</v>
      </c>
      <c r="R36" s="43">
        <f>FORECAST(R33,L29:M29,L26:M26)</f>
        <v>51</v>
      </c>
      <c r="S36" s="43">
        <f>test!M29</f>
        <v>51</v>
      </c>
      <c r="T36" s="43">
        <f>test!N29</f>
        <v>51</v>
      </c>
      <c r="U36" s="43">
        <f>test!O29</f>
        <v>51</v>
      </c>
      <c r="V36" s="41">
        <f>test!P29</f>
        <v>51</v>
      </c>
      <c r="W36" s="41">
        <f>test!Q29</f>
        <v>51</v>
      </c>
      <c r="X36" s="41">
        <f>test!R29</f>
        <v>49.9</v>
      </c>
      <c r="Y36" s="43">
        <f>test!S29</f>
        <v>46.83</v>
      </c>
      <c r="Z36" s="41">
        <f>test!T29</f>
        <v>26.5</v>
      </c>
      <c r="AA36" s="43">
        <f>test!U29</f>
        <v>0</v>
      </c>
    </row>
  </sheetData>
  <scenarios current="0" show="0">
    <scenario name="1008" count="10" comment="Créé par Auteur le 13/04/2010">
      <inputCells r="B7" val=""/>
      <inputCells r="C7" val=""/>
      <inputCells r="D7" val=""/>
      <inputCells r="E7" val=""/>
      <inputCells r="F7" val=""/>
      <inputCells r="G7" val=""/>
      <inputCells r="H7" val=""/>
      <inputCells r="I7" val=""/>
      <inputCells r="J7" val=""/>
      <inputCells r="K7" val=""/>
    </scenario>
  </scenarios>
  <conditionalFormatting sqref="C16:L16">
    <cfRule type="cellIs" dxfId="73" priority="28" stopIfTrue="1" operator="lessThan">
      <formula>#REF!</formula>
    </cfRule>
  </conditionalFormatting>
  <conditionalFormatting sqref="O7:X7">
    <cfRule type="cellIs" dxfId="72" priority="43" stopIfTrue="1" operator="lessThan">
      <formula>$F$27</formula>
    </cfRule>
  </conditionalFormatting>
  <conditionalFormatting sqref="L7">
    <cfRule type="cellIs" dxfId="71" priority="8" stopIfTrue="1" operator="lessThan">
      <formula>$F$27</formula>
    </cfRule>
  </conditionalFormatting>
  <conditionalFormatting sqref="O5:X5">
    <cfRule type="cellIs" dxfId="70" priority="38" stopIfTrue="1" operator="lessThan">
      <formula>$F$34</formula>
    </cfRule>
  </conditionalFormatting>
  <conditionalFormatting sqref="C5:L5">
    <cfRule type="cellIs" dxfId="69" priority="2" stopIfTrue="1" operator="lessThan">
      <formula>$F$34</formula>
    </cfRule>
  </conditionalFormatting>
  <conditionalFormatting sqref="C8:L8">
    <cfRule type="cellIs" dxfId="68" priority="10" stopIfTrue="1" operator="lessThan">
      <formula>$G$27</formula>
    </cfRule>
  </conditionalFormatting>
  <conditionalFormatting sqref="O6:X6">
    <cfRule type="cellIs" dxfId="67" priority="42" stopIfTrue="1" operator="lessThan">
      <formula>$G$34</formula>
    </cfRule>
  </conditionalFormatting>
  <conditionalFormatting sqref="C6:L6 C7:K7">
    <cfRule type="cellIs" dxfId="66" priority="5" stopIfTrue="1" operator="lessThan">
      <formula>$G$34</formula>
    </cfRule>
  </conditionalFormatting>
  <conditionalFormatting sqref="O9:X9">
    <cfRule type="cellIs" dxfId="65" priority="48" stopIfTrue="1" operator="lessThan">
      <formula>$H$27</formula>
    </cfRule>
  </conditionalFormatting>
  <conditionalFormatting sqref="C9:L9">
    <cfRule type="cellIs" dxfId="64" priority="12" stopIfTrue="1" operator="lessThan">
      <formula>$H$27</formula>
    </cfRule>
  </conditionalFormatting>
  <conditionalFormatting sqref="O10:X10">
    <cfRule type="cellIs" dxfId="63" priority="50" stopIfTrue="1" operator="lessThan">
      <formula>$I$27</formula>
    </cfRule>
  </conditionalFormatting>
  <conditionalFormatting sqref="C10:L10">
    <cfRule type="cellIs" dxfId="62" priority="14" stopIfTrue="1" operator="lessThan">
      <formula>$I$27</formula>
    </cfRule>
  </conditionalFormatting>
  <conditionalFormatting sqref="O8:X8">
    <cfRule type="cellIs" dxfId="61" priority="47" stopIfTrue="1" operator="lessThan">
      <formula>$J$34</formula>
    </cfRule>
  </conditionalFormatting>
  <conditionalFormatting sqref="O11:X11">
    <cfRule type="cellIs" dxfId="60" priority="52" stopIfTrue="1" operator="lessThan">
      <formula>$K$27</formula>
    </cfRule>
  </conditionalFormatting>
  <conditionalFormatting sqref="C11:L11">
    <cfRule type="cellIs" dxfId="59" priority="16" stopIfTrue="1" operator="lessThan">
      <formula>$K$27</formula>
    </cfRule>
  </conditionalFormatting>
  <conditionalFormatting sqref="O12:X12">
    <cfRule type="cellIs" dxfId="58" priority="54" stopIfTrue="1" operator="lessThan">
      <formula>$L$27</formula>
    </cfRule>
  </conditionalFormatting>
  <conditionalFormatting sqref="C12:L12">
    <cfRule type="cellIs" dxfId="57" priority="18" stopIfTrue="1" operator="lessThan">
      <formula>$L$27</formula>
    </cfRule>
  </conditionalFormatting>
  <conditionalFormatting sqref="O16:W16">
    <cfRule type="cellIs" dxfId="56" priority="64" stopIfTrue="1" operator="lessThan">
      <formula>$M$27</formula>
    </cfRule>
  </conditionalFormatting>
  <conditionalFormatting sqref="C16:L16">
    <cfRule type="cellIs" dxfId="55" priority="25" stopIfTrue="1" operator="lessThan">
      <formula>$M$27</formula>
    </cfRule>
  </conditionalFormatting>
  <conditionalFormatting sqref="O17:X17">
    <cfRule type="cellIs" dxfId="54" priority="66" stopIfTrue="1" operator="lessThan">
      <formula>$N$27</formula>
    </cfRule>
  </conditionalFormatting>
  <conditionalFormatting sqref="C17:L17">
    <cfRule type="cellIs" dxfId="53" priority="30" stopIfTrue="1" operator="lessThan">
      <formula>$N$27</formula>
    </cfRule>
  </conditionalFormatting>
  <conditionalFormatting sqref="O18:X18">
    <cfRule type="cellIs" dxfId="52" priority="68" stopIfTrue="1" operator="lessThan">
      <formula>$O$27</formula>
    </cfRule>
  </conditionalFormatting>
  <conditionalFormatting sqref="C18:L18">
    <cfRule type="cellIs" dxfId="51" priority="32" stopIfTrue="1" operator="lessThan">
      <formula>$O$27</formula>
    </cfRule>
  </conditionalFormatting>
  <conditionalFormatting sqref="O13:X13">
    <cfRule type="cellIs" dxfId="50" priority="57" stopIfTrue="1" operator="lessThan">
      <formula>$P$34</formula>
    </cfRule>
  </conditionalFormatting>
  <conditionalFormatting sqref="C13:L13">
    <cfRule type="cellIs" dxfId="49" priority="20" stopIfTrue="1" operator="lessThan">
      <formula>$P$34</formula>
    </cfRule>
  </conditionalFormatting>
  <conditionalFormatting sqref="O14:X14">
    <cfRule type="cellIs" dxfId="48" priority="59" stopIfTrue="1" operator="lessThan">
      <formula>$Q$34</formula>
    </cfRule>
  </conditionalFormatting>
  <conditionalFormatting sqref="C14:L14">
    <cfRule type="cellIs" dxfId="47" priority="22" stopIfTrue="1" operator="lessThan">
      <formula>$Q$34</formula>
    </cfRule>
  </conditionalFormatting>
  <conditionalFormatting sqref="O15:X15 X16">
    <cfRule type="cellIs" dxfId="46" priority="61" stopIfTrue="1" operator="lessThan">
      <formula>$R$34</formula>
    </cfRule>
  </conditionalFormatting>
  <conditionalFormatting sqref="C15:L15">
    <cfRule type="cellIs" dxfId="45" priority="24" stopIfTrue="1" operator="lessThan">
      <formula>$R$34</formula>
    </cfRule>
  </conditionalFormatting>
  <conditionalFormatting sqref="O19:X19">
    <cfRule type="cellIs" dxfId="44" priority="70" stopIfTrue="1" operator="lessThan">
      <formula>$S$27</formula>
    </cfRule>
  </conditionalFormatting>
  <conditionalFormatting sqref="C19:L19">
    <cfRule type="cellIs" dxfId="43" priority="34" stopIfTrue="1" operator="lessThan">
      <formula>$S$27</formula>
    </cfRule>
  </conditionalFormatting>
  <conditionalFormatting sqref="O20:X20">
    <cfRule type="cellIs" dxfId="42" priority="72" stopIfTrue="1" operator="lessThan">
      <formula>$U$27</formula>
    </cfRule>
  </conditionalFormatting>
  <conditionalFormatting sqref="C20:L20">
    <cfRule type="cellIs" dxfId="41" priority="36" stopIfTrue="1" operator="lessThan">
      <formula>$U$27</formula>
    </cfRule>
  </conditionalFormatting>
  <conditionalFormatting sqref="O7:X7">
    <cfRule type="cellIs" dxfId="40" priority="44" stopIfTrue="1" operator="equal">
      <formula>$F$27</formula>
    </cfRule>
  </conditionalFormatting>
  <conditionalFormatting sqref="O5:X5">
    <cfRule type="cellIs" dxfId="39" priority="37" stopIfTrue="1" operator="equal">
      <formula>$F$34</formula>
    </cfRule>
  </conditionalFormatting>
  <conditionalFormatting sqref="C5:L5">
    <cfRule type="cellIs" dxfId="38" priority="1" stopIfTrue="1" operator="equal">
      <formula>$F$34</formula>
    </cfRule>
  </conditionalFormatting>
  <conditionalFormatting sqref="O6:X6">
    <cfRule type="cellIs" dxfId="37" priority="40" stopIfTrue="1" operator="equal">
      <formula>$G$34</formula>
    </cfRule>
  </conditionalFormatting>
  <conditionalFormatting sqref="O9:X9">
    <cfRule type="cellIs" dxfId="36" priority="49" stopIfTrue="1" operator="equal">
      <formula>$H$27</formula>
    </cfRule>
  </conditionalFormatting>
  <conditionalFormatting sqref="O10:X10">
    <cfRule type="cellIs" dxfId="35" priority="51" stopIfTrue="1" operator="equal">
      <formula>$I$27</formula>
    </cfRule>
  </conditionalFormatting>
  <conditionalFormatting sqref="O8:X8">
    <cfRule type="cellIs" dxfId="34" priority="46" stopIfTrue="1" operator="equal">
      <formula>$J$34</formula>
    </cfRule>
  </conditionalFormatting>
  <conditionalFormatting sqref="O11:X11">
    <cfRule type="cellIs" dxfId="33" priority="53" stopIfTrue="1" operator="equal">
      <formula>$K$27</formula>
    </cfRule>
  </conditionalFormatting>
  <conditionalFormatting sqref="O12:X12">
    <cfRule type="cellIs" dxfId="32" priority="55" stopIfTrue="1" operator="equal">
      <formula>$L$27</formula>
    </cfRule>
  </conditionalFormatting>
  <conditionalFormatting sqref="O16:W16">
    <cfRule type="cellIs" dxfId="31" priority="62" stopIfTrue="1" operator="equal">
      <formula>$M$27</formula>
    </cfRule>
  </conditionalFormatting>
  <conditionalFormatting sqref="O17:X17">
    <cfRule type="cellIs" dxfId="30" priority="67" stopIfTrue="1" operator="equal">
      <formula>$N$27</formula>
    </cfRule>
  </conditionalFormatting>
  <conditionalFormatting sqref="O18:X18">
    <cfRule type="cellIs" dxfId="29" priority="69" stopIfTrue="1" operator="equal">
      <formula>$O$27</formula>
    </cfRule>
  </conditionalFormatting>
  <conditionalFormatting sqref="O13:X13">
    <cfRule type="cellIs" dxfId="28" priority="56" stopIfTrue="1" operator="equal">
      <formula>$P$34</formula>
    </cfRule>
  </conditionalFormatting>
  <conditionalFormatting sqref="O14:X14">
    <cfRule type="cellIs" dxfId="27" priority="58" stopIfTrue="1" operator="equal">
      <formula>$Q$34</formula>
    </cfRule>
  </conditionalFormatting>
  <conditionalFormatting sqref="O15:X15 X16">
    <cfRule type="cellIs" dxfId="26" priority="60" stopIfTrue="1" operator="equal">
      <formula>$R$34</formula>
    </cfRule>
  </conditionalFormatting>
  <conditionalFormatting sqref="O19:X19">
    <cfRule type="cellIs" dxfId="25" priority="71" stopIfTrue="1" operator="equal">
      <formula>$S$27</formula>
    </cfRule>
  </conditionalFormatting>
  <conditionalFormatting sqref="O20:X20">
    <cfRule type="cellIs" dxfId="24" priority="73" stopIfTrue="1" operator="equal">
      <formula>$U$27</formula>
    </cfRule>
  </conditionalFormatting>
  <conditionalFormatting sqref="C16:L16">
    <cfRule type="cellIs" dxfId="23" priority="27" stopIfTrue="1" operator="greaterThan">
      <formula>#REF!</formula>
    </cfRule>
  </conditionalFormatting>
  <conditionalFormatting sqref="L7">
    <cfRule type="cellIs" dxfId="22" priority="6" stopIfTrue="1" operator="greaterThan">
      <formula>#REF!</formula>
    </cfRule>
  </conditionalFormatting>
  <conditionalFormatting sqref="O7:X7">
    <cfRule type="cellIs" dxfId="21" priority="45" stopIfTrue="1" operator="greaterThan">
      <formula>$F$27</formula>
    </cfRule>
  </conditionalFormatting>
  <conditionalFormatting sqref="L7">
    <cfRule type="cellIs" dxfId="20" priority="7" stopIfTrue="1" operator="greaterThan">
      <formula>$F$27</formula>
    </cfRule>
  </conditionalFormatting>
  <conditionalFormatting sqref="P5:X5">
    <cfRule type="cellIs" dxfId="19" priority="74" stopIfTrue="1" operator="greaterThan">
      <formula>$F$34</formula>
    </cfRule>
  </conditionalFormatting>
  <conditionalFormatting sqref="O5:X5">
    <cfRule type="cellIs" dxfId="18" priority="39" stopIfTrue="1" operator="greaterThan">
      <formula>$F$34</formula>
    </cfRule>
  </conditionalFormatting>
  <conditionalFormatting sqref="C5:L5">
    <cfRule type="cellIs" dxfId="17" priority="3" stopIfTrue="1" operator="greaterThan">
      <formula>$F$34</formula>
    </cfRule>
  </conditionalFormatting>
  <conditionalFormatting sqref="C8:L8">
    <cfRule type="cellIs" dxfId="16" priority="9" stopIfTrue="1" operator="greaterThan">
      <formula>$G$27</formula>
    </cfRule>
  </conditionalFormatting>
  <conditionalFormatting sqref="O6:X6">
    <cfRule type="cellIs" dxfId="15" priority="41" stopIfTrue="1" operator="greaterThan">
      <formula>$G$34</formula>
    </cfRule>
  </conditionalFormatting>
  <conditionalFormatting sqref="C6:L6 C7:K7">
    <cfRule type="cellIs" dxfId="14" priority="4" stopIfTrue="1" operator="greaterThan">
      <formula>$G$34</formula>
    </cfRule>
  </conditionalFormatting>
  <conditionalFormatting sqref="C9:L9">
    <cfRule type="cellIs" dxfId="13" priority="11" stopIfTrue="1" operator="greaterThan">
      <formula>$H$27</formula>
    </cfRule>
  </conditionalFormatting>
  <conditionalFormatting sqref="C10:L10">
    <cfRule type="cellIs" dxfId="12" priority="13" stopIfTrue="1" operator="greaterThan">
      <formula>$I$27</formula>
    </cfRule>
  </conditionalFormatting>
  <conditionalFormatting sqref="C11:L11">
    <cfRule type="cellIs" dxfId="11" priority="15" stopIfTrue="1" operator="greaterThan">
      <formula>$K$27</formula>
    </cfRule>
  </conditionalFormatting>
  <conditionalFormatting sqref="C12:L12">
    <cfRule type="cellIs" dxfId="10" priority="17" stopIfTrue="1" operator="greaterThan">
      <formula>$L$27</formula>
    </cfRule>
  </conditionalFormatting>
  <conditionalFormatting sqref="O16:W16">
    <cfRule type="cellIs" dxfId="9" priority="65" stopIfTrue="1" operator="greaterThan">
      <formula>$M$27</formula>
    </cfRule>
  </conditionalFormatting>
  <conditionalFormatting sqref="O16:W16">
    <cfRule type="cellIs" dxfId="8" priority="63" stopIfTrue="1" operator="greaterThan">
      <formula>$M$27</formula>
    </cfRule>
  </conditionalFormatting>
  <conditionalFormatting sqref="C16:L16">
    <cfRule type="cellIs" dxfId="7" priority="26" stopIfTrue="1" operator="greaterThan">
      <formula>$M$27</formula>
    </cfRule>
  </conditionalFormatting>
  <conditionalFormatting sqref="C17:L17">
    <cfRule type="cellIs" dxfId="6" priority="29" stopIfTrue="1" operator="greaterThan">
      <formula>$N$27</formula>
    </cfRule>
  </conditionalFormatting>
  <conditionalFormatting sqref="C18:L18">
    <cfRule type="cellIs" dxfId="5" priority="31" stopIfTrue="1" operator="greaterThan">
      <formula>$O$27</formula>
    </cfRule>
  </conditionalFormatting>
  <conditionalFormatting sqref="C13:L13">
    <cfRule type="cellIs" dxfId="4" priority="19" stopIfTrue="1" operator="greaterThan">
      <formula>$P$34</formula>
    </cfRule>
  </conditionalFormatting>
  <conditionalFormatting sqref="C14:L14">
    <cfRule type="cellIs" dxfId="3" priority="21" stopIfTrue="1" operator="greaterThan">
      <formula>$Q$34</formula>
    </cfRule>
  </conditionalFormatting>
  <conditionalFormatting sqref="C15:L15">
    <cfRule type="cellIs" dxfId="2" priority="23" stopIfTrue="1" operator="greaterThan">
      <formula>$R$34</formula>
    </cfRule>
  </conditionalFormatting>
  <conditionalFormatting sqref="C19:L19">
    <cfRule type="cellIs" dxfId="1" priority="33" stopIfTrue="1" operator="greaterThan">
      <formula>$S$27</formula>
    </cfRule>
  </conditionalFormatting>
  <conditionalFormatting sqref="C20:L20">
    <cfRule type="cellIs" dxfId="0" priority="35" stopIfTrue="1" operator="greaterThan">
      <formula>$U$27</formula>
    </cfRule>
  </conditionalFormatting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MK1:XFD1"/>
  <sheetViews>
    <sheetView workbookViewId="0"/>
  </sheetViews>
  <sheetFormatPr baseColWidth="10" defaultRowHeight="14.1" x14ac:dyDescent="0.25"/>
  <cols>
    <col min="1" max="1024" width="9.875" style="1" customWidth="1"/>
  </cols>
  <sheetData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AFR</vt:lpstr>
      <vt:lpstr>Limiteurs-IQ max</vt:lpstr>
      <vt:lpstr>test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moongen</dc:creator>
  <cp:lastModifiedBy>vincent moongen</cp:lastModifiedBy>
  <dcterms:created xsi:type="dcterms:W3CDTF">2020-11-23T12:48:09Z</dcterms:created>
  <dcterms:modified xsi:type="dcterms:W3CDTF">2020-11-24T08:09:38Z</dcterms:modified>
</cp:coreProperties>
</file>