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0" windowWidth="18495" windowHeight="11700" activeTab="1"/>
  </bookViews>
  <sheets>
    <sheet name="AFR" sheetId="1" r:id="rId1"/>
    <sheet name="Limiteurs-IQ max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U29" i="2" l="1"/>
  <c r="U28" i="2"/>
  <c r="U27" i="2"/>
  <c r="AD20" i="2"/>
  <c r="AC20" i="2"/>
  <c r="AB20" i="2"/>
  <c r="AD19" i="2"/>
  <c r="AC19" i="2"/>
  <c r="AB19" i="2"/>
  <c r="AB16" i="2"/>
  <c r="AB15" i="2"/>
  <c r="AB18" i="2"/>
  <c r="AB17" i="2"/>
  <c r="AD5" i="2"/>
  <c r="AC5" i="2"/>
  <c r="AB5" i="2"/>
  <c r="AD6" i="2"/>
  <c r="AC6" i="2"/>
  <c r="AB6" i="2"/>
  <c r="AD7" i="2"/>
  <c r="AC7" i="2"/>
  <c r="AB7" i="2"/>
  <c r="AD8" i="2"/>
  <c r="AC8" i="2"/>
  <c r="AB8" i="2"/>
  <c r="AD9" i="2"/>
  <c r="AC9" i="2"/>
  <c r="AB9" i="2"/>
  <c r="AD10" i="2"/>
  <c r="AC10" i="2"/>
  <c r="AB10" i="2"/>
  <c r="AD11" i="2"/>
  <c r="AC11" i="2"/>
  <c r="AB11" i="2"/>
  <c r="AD12" i="2"/>
  <c r="AC12" i="2"/>
  <c r="AB12" i="2"/>
  <c r="AD13" i="2"/>
  <c r="AC13" i="2"/>
  <c r="AB13" i="2"/>
  <c r="AD15" i="2"/>
  <c r="AC15" i="2"/>
  <c r="AD16" i="2"/>
  <c r="AC16" i="2"/>
  <c r="AA14" i="2"/>
  <c r="AB14" i="2"/>
  <c r="AC14" i="2"/>
  <c r="AD14" i="2"/>
  <c r="AD17" i="2"/>
  <c r="AC17" i="2"/>
  <c r="AD18" i="2"/>
  <c r="AC18" i="2"/>
  <c r="AA20" i="2"/>
  <c r="Z8" i="2"/>
  <c r="AA8" i="2"/>
  <c r="AA9" i="2"/>
  <c r="AA10" i="2"/>
  <c r="AA11" i="2"/>
  <c r="AA12" i="2"/>
  <c r="AA19" i="2"/>
  <c r="AA34" i="2"/>
  <c r="Z20" i="2"/>
  <c r="Y20" i="2"/>
  <c r="X20" i="2"/>
  <c r="W20" i="2"/>
  <c r="V20" i="2"/>
  <c r="U20" i="2"/>
  <c r="S20" i="2"/>
  <c r="T20" i="2"/>
  <c r="R2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5" i="2"/>
  <c r="N38" i="1" l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AC19" i="1"/>
  <c r="AB19" i="1"/>
  <c r="AA19" i="1"/>
  <c r="AC18" i="1"/>
  <c r="AB18" i="1"/>
  <c r="AA18" i="1"/>
  <c r="AC17" i="1"/>
  <c r="AB17" i="1"/>
  <c r="AA17" i="1"/>
  <c r="AC16" i="1"/>
  <c r="AB16" i="1"/>
  <c r="AA16" i="1"/>
  <c r="AC15" i="1"/>
  <c r="AB15" i="1"/>
  <c r="AA15" i="1"/>
  <c r="AC14" i="1"/>
  <c r="AB14" i="1"/>
  <c r="AA14" i="1"/>
  <c r="AC13" i="1"/>
  <c r="AB13" i="1"/>
  <c r="AA13" i="1"/>
  <c r="AC12" i="1"/>
  <c r="AB12" i="1"/>
  <c r="AA12" i="1"/>
  <c r="AC11" i="1"/>
  <c r="AB11" i="1"/>
  <c r="AA11" i="1"/>
  <c r="AC10" i="1"/>
  <c r="AB10" i="1"/>
  <c r="AA10" i="1"/>
  <c r="AC9" i="1"/>
  <c r="AB9" i="1"/>
  <c r="AA9" i="1"/>
  <c r="AC8" i="1"/>
  <c r="AB8" i="1"/>
  <c r="AA8" i="1"/>
  <c r="AC7" i="1"/>
  <c r="AB7" i="1"/>
  <c r="AA7" i="1"/>
  <c r="AC6" i="1"/>
  <c r="AB6" i="1"/>
  <c r="AA6" i="1"/>
  <c r="AC5" i="1"/>
  <c r="AB5" i="1"/>
  <c r="AA5" i="1"/>
  <c r="AC4" i="1"/>
  <c r="AB4" i="1"/>
  <c r="AA4" i="1"/>
  <c r="AD4" i="2"/>
  <c r="AC4" i="2"/>
  <c r="AB4" i="2"/>
  <c r="S33" i="2"/>
  <c r="T33" i="2"/>
  <c r="U33" i="2"/>
  <c r="V33" i="2"/>
  <c r="W33" i="2"/>
  <c r="X33" i="2"/>
  <c r="Y33" i="2"/>
  <c r="Z33" i="2"/>
  <c r="AA33" i="2"/>
  <c r="S34" i="2"/>
  <c r="T34" i="2"/>
  <c r="U34" i="2"/>
  <c r="V34" i="2"/>
  <c r="W34" i="2"/>
  <c r="X34" i="2"/>
  <c r="Y34" i="2"/>
  <c r="Z34" i="2"/>
  <c r="S35" i="2"/>
  <c r="T35" i="2"/>
  <c r="U35" i="2"/>
  <c r="V35" i="2"/>
  <c r="W35" i="2"/>
  <c r="X35" i="2"/>
  <c r="Y35" i="2"/>
  <c r="Z35" i="2"/>
  <c r="AA35" i="2"/>
  <c r="S36" i="2"/>
  <c r="T36" i="2"/>
  <c r="U36" i="2"/>
  <c r="V36" i="2"/>
  <c r="W36" i="2"/>
  <c r="X36" i="2"/>
  <c r="Y36" i="2"/>
  <c r="Z36" i="2"/>
  <c r="AA36" i="2"/>
  <c r="K33" i="2"/>
  <c r="L33" i="2"/>
  <c r="M33" i="2"/>
  <c r="N33" i="2"/>
  <c r="O33" i="2"/>
  <c r="K34" i="2"/>
  <c r="L34" i="2"/>
  <c r="M34" i="2"/>
  <c r="N34" i="2"/>
  <c r="O34" i="2"/>
  <c r="K35" i="2"/>
  <c r="L35" i="2"/>
  <c r="M35" i="2"/>
  <c r="N35" i="2"/>
  <c r="O35" i="2"/>
  <c r="K36" i="2"/>
  <c r="L36" i="2"/>
  <c r="M36" i="2"/>
  <c r="N36" i="2"/>
  <c r="O36" i="2"/>
  <c r="H33" i="2"/>
  <c r="I33" i="2"/>
  <c r="H34" i="2"/>
  <c r="I34" i="2"/>
  <c r="H35" i="2"/>
  <c r="I35" i="2"/>
  <c r="H36" i="2"/>
  <c r="I36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C4" i="2"/>
  <c r="R4" i="2" s="1"/>
  <c r="D4" i="2"/>
  <c r="S4" i="2" s="1"/>
  <c r="E4" i="2"/>
  <c r="T4" i="2" s="1"/>
  <c r="F4" i="2"/>
  <c r="U4" i="2" s="1"/>
  <c r="G4" i="2"/>
  <c r="V4" i="2" s="1"/>
  <c r="H4" i="2"/>
  <c r="W4" i="2" s="1"/>
  <c r="I4" i="2"/>
  <c r="X4" i="2" s="1"/>
  <c r="J4" i="2"/>
  <c r="Y4" i="2" s="1"/>
  <c r="K4" i="2"/>
  <c r="Z4" i="2" s="1"/>
  <c r="L4" i="2"/>
  <c r="AA4" i="2" s="1"/>
  <c r="B5" i="2"/>
  <c r="Q5" i="2" s="1"/>
  <c r="B6" i="2"/>
  <c r="Q6" i="2" s="1"/>
  <c r="B7" i="2"/>
  <c r="Q7" i="2" s="1"/>
  <c r="B8" i="2"/>
  <c r="Q8" i="2" s="1"/>
  <c r="B9" i="2"/>
  <c r="Q9" i="2" s="1"/>
  <c r="B10" i="2"/>
  <c r="Q10" i="2" s="1"/>
  <c r="B11" i="2"/>
  <c r="Q11" i="2" s="1"/>
  <c r="B12" i="2"/>
  <c r="Q12" i="2" s="1"/>
  <c r="B13" i="2"/>
  <c r="Q13" i="2" s="1"/>
  <c r="B14" i="2"/>
  <c r="Q14" i="2" s="1"/>
  <c r="B15" i="2"/>
  <c r="Q15" i="2" s="1"/>
  <c r="B16" i="2"/>
  <c r="Q16" i="2" s="1"/>
  <c r="B17" i="2"/>
  <c r="Q17" i="2" s="1"/>
  <c r="B18" i="2"/>
  <c r="Q18" i="2" s="1"/>
  <c r="B19" i="2"/>
  <c r="Q19" i="2" s="1"/>
  <c r="B20" i="2"/>
  <c r="Q20" i="2" s="1"/>
  <c r="D32" i="1"/>
  <c r="E14" i="2" s="1"/>
  <c r="Q4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K38" i="1"/>
  <c r="L20" i="2" s="1"/>
  <c r="J27" i="1"/>
  <c r="K9" i="2" s="1"/>
  <c r="Z9" i="2" s="1"/>
  <c r="I32" i="1"/>
  <c r="J14" i="2" s="1"/>
  <c r="G30" i="1"/>
  <c r="H12" i="2" s="1"/>
  <c r="W12" i="2" s="1"/>
  <c r="H29" i="1"/>
  <c r="I11" i="2" s="1"/>
  <c r="X11" i="2" s="1"/>
  <c r="I23" i="1"/>
  <c r="J5" i="2" s="1"/>
  <c r="H23" i="1"/>
  <c r="I5" i="2" s="1"/>
  <c r="G37" i="1"/>
  <c r="H19" i="2" s="1"/>
  <c r="W19" i="2" s="1"/>
  <c r="K37" i="1"/>
  <c r="L19" i="2" s="1"/>
  <c r="H38" i="1"/>
  <c r="I20" i="2" s="1"/>
  <c r="H35" i="1"/>
  <c r="I17" i="2" s="1"/>
  <c r="X17" i="2" s="1"/>
  <c r="J32" i="1"/>
  <c r="K14" i="2" s="1"/>
  <c r="G38" i="1"/>
  <c r="H20" i="2" s="1"/>
  <c r="G35" i="1"/>
  <c r="H17" i="2" s="1"/>
  <c r="W17" i="2" s="1"/>
  <c r="J26" i="1"/>
  <c r="K8" i="2" s="1"/>
  <c r="I30" i="1"/>
  <c r="J12" i="2" s="1"/>
  <c r="Y12" i="2" s="1"/>
  <c r="G26" i="1"/>
  <c r="H8" i="2" s="1"/>
  <c r="I24" i="1"/>
  <c r="J6" i="2" s="1"/>
  <c r="G25" i="1"/>
  <c r="H7" i="2" s="1"/>
  <c r="W7" i="2" s="1"/>
  <c r="J38" i="1"/>
  <c r="K20" i="2" s="1"/>
  <c r="I27" i="1"/>
  <c r="J9" i="2" s="1"/>
  <c r="Y9" i="2" s="1"/>
  <c r="K28" i="1"/>
  <c r="L10" i="2" s="1"/>
  <c r="K35" i="1"/>
  <c r="L17" i="2" s="1"/>
  <c r="AA17" i="2" s="1"/>
  <c r="H30" i="1"/>
  <c r="I12" i="2" s="1"/>
  <c r="X12" i="2" s="1"/>
  <c r="H33" i="1"/>
  <c r="I15" i="2" s="1"/>
  <c r="J23" i="1"/>
  <c r="K5" i="2" s="1"/>
  <c r="K36" i="1"/>
  <c r="L18" i="2" s="1"/>
  <c r="AA18" i="2" s="1"/>
  <c r="I38" i="1"/>
  <c r="J20" i="2" s="1"/>
  <c r="G32" i="1"/>
  <c r="H14" i="2" s="1"/>
  <c r="I33" i="1"/>
  <c r="J15" i="2" s="1"/>
  <c r="K24" i="1"/>
  <c r="L6" i="2" s="1"/>
  <c r="H37" i="1"/>
  <c r="I19" i="2" s="1"/>
  <c r="X19" i="2" s="1"/>
  <c r="J33" i="1"/>
  <c r="K15" i="2" s="1"/>
  <c r="H34" i="1"/>
  <c r="I16" i="2" s="1"/>
  <c r="X16" i="2" s="1"/>
  <c r="I34" i="1"/>
  <c r="J16" i="2" s="1"/>
  <c r="Y16" i="2" s="1"/>
  <c r="I29" i="1"/>
  <c r="J11" i="2" s="1"/>
  <c r="Y11" i="2" s="1"/>
  <c r="K25" i="1"/>
  <c r="L7" i="2" s="1"/>
  <c r="AA7" i="2" s="1"/>
  <c r="I28" i="1"/>
  <c r="J10" i="2" s="1"/>
  <c r="Y10" i="2" s="1"/>
  <c r="J30" i="1"/>
  <c r="K12" i="2" s="1"/>
  <c r="Z12" i="2" s="1"/>
  <c r="H25" i="1"/>
  <c r="I7" i="2" s="1"/>
  <c r="X7" i="2" s="1"/>
  <c r="H26" i="1"/>
  <c r="I8" i="2" s="1"/>
  <c r="H28" i="1"/>
  <c r="I10" i="2" s="1"/>
  <c r="X10" i="2" s="1"/>
  <c r="J35" i="1"/>
  <c r="K17" i="2" s="1"/>
  <c r="Z17" i="2" s="1"/>
  <c r="I26" i="1"/>
  <c r="J8" i="2" s="1"/>
  <c r="K32" i="1"/>
  <c r="L14" i="2" s="1"/>
  <c r="J31" i="1"/>
  <c r="K13" i="2" s="1"/>
  <c r="G29" i="1"/>
  <c r="H11" i="2" s="1"/>
  <c r="W11" i="2" s="1"/>
  <c r="G24" i="1"/>
  <c r="H6" i="2" s="1"/>
  <c r="J34" i="1"/>
  <c r="K16" i="2" s="1"/>
  <c r="Z16" i="2" s="1"/>
  <c r="I35" i="1"/>
  <c r="J17" i="2" s="1"/>
  <c r="Y17" i="2" s="1"/>
  <c r="K26" i="1"/>
  <c r="L8" i="2" s="1"/>
  <c r="I31" i="1"/>
  <c r="J13" i="2" s="1"/>
  <c r="K34" i="1"/>
  <c r="L16" i="2" s="1"/>
  <c r="AA16" i="2" s="1"/>
  <c r="K31" i="1"/>
  <c r="L13" i="2" s="1"/>
  <c r="H27" i="1"/>
  <c r="I9" i="2" s="1"/>
  <c r="X9" i="2" s="1"/>
  <c r="K33" i="1"/>
  <c r="L15" i="2" s="1"/>
  <c r="K29" i="1"/>
  <c r="L11" i="2" s="1"/>
  <c r="G36" i="1"/>
  <c r="H18" i="2" s="1"/>
  <c r="W18" i="2" s="1"/>
  <c r="I25" i="1"/>
  <c r="J7" i="2" s="1"/>
  <c r="Y7" i="2" s="1"/>
  <c r="G23" i="1"/>
  <c r="H5" i="2" s="1"/>
  <c r="I36" i="1"/>
  <c r="J18" i="2" s="1"/>
  <c r="Y18" i="2" s="1"/>
  <c r="J29" i="1"/>
  <c r="K11" i="2" s="1"/>
  <c r="Z11" i="2" s="1"/>
  <c r="G33" i="1"/>
  <c r="H15" i="2" s="1"/>
  <c r="J24" i="1"/>
  <c r="K6" i="2" s="1"/>
  <c r="J37" i="1"/>
  <c r="K19" i="2" s="1"/>
  <c r="Z19" i="2" s="1"/>
  <c r="H24" i="1"/>
  <c r="I6" i="2" s="1"/>
  <c r="G27" i="1"/>
  <c r="H9" i="2" s="1"/>
  <c r="W9" i="2" s="1"/>
  <c r="I37" i="1"/>
  <c r="J19" i="2" s="1"/>
  <c r="Y19" i="2" s="1"/>
  <c r="G34" i="1"/>
  <c r="H16" i="2" s="1"/>
  <c r="W16" i="2" s="1"/>
  <c r="G31" i="1"/>
  <c r="H13" i="2" s="1"/>
  <c r="G28" i="1"/>
  <c r="H10" i="2" s="1"/>
  <c r="W10" i="2" s="1"/>
  <c r="K27" i="1"/>
  <c r="L9" i="2" s="1"/>
  <c r="J28" i="1"/>
  <c r="K10" i="2" s="1"/>
  <c r="Z10" i="2" s="1"/>
  <c r="J25" i="1"/>
  <c r="K7" i="2" s="1"/>
  <c r="Z7" i="2" s="1"/>
  <c r="J36" i="1"/>
  <c r="K18" i="2" s="1"/>
  <c r="Z18" i="2" s="1"/>
  <c r="H32" i="1"/>
  <c r="I14" i="2" s="1"/>
  <c r="K30" i="1"/>
  <c r="L12" i="2" s="1"/>
  <c r="K23" i="1"/>
  <c r="L5" i="2" s="1"/>
  <c r="H36" i="1"/>
  <c r="I18" i="2" s="1"/>
  <c r="X18" i="2" s="1"/>
  <c r="H31" i="1"/>
  <c r="I13" i="2" s="1"/>
  <c r="C25" i="1"/>
  <c r="D7" i="2" s="1"/>
  <c r="S7" i="2" s="1"/>
  <c r="F31" i="1"/>
  <c r="G13" i="2" s="1"/>
  <c r="D37" i="1"/>
  <c r="E19" i="2" s="1"/>
  <c r="T19" i="2" s="1"/>
  <c r="B36" i="1"/>
  <c r="C18" i="2" s="1"/>
  <c r="R18" i="2" s="1"/>
  <c r="B32" i="1"/>
  <c r="C14" i="2" s="1"/>
  <c r="F24" i="1"/>
  <c r="G6" i="2" s="1"/>
  <c r="E32" i="1"/>
  <c r="F14" i="2" s="1"/>
  <c r="E34" i="1"/>
  <c r="F16" i="2" s="1"/>
  <c r="U16" i="2" s="1"/>
  <c r="B33" i="1"/>
  <c r="C15" i="2" s="1"/>
  <c r="C28" i="1"/>
  <c r="D10" i="2" s="1"/>
  <c r="S10" i="2" s="1"/>
  <c r="C35" i="1"/>
  <c r="D17" i="2" s="1"/>
  <c r="S17" i="2" s="1"/>
  <c r="F28" i="1"/>
  <c r="G10" i="2" s="1"/>
  <c r="V10" i="2" s="1"/>
  <c r="F37" i="1"/>
  <c r="G19" i="2" s="1"/>
  <c r="V19" i="2" s="1"/>
  <c r="C32" i="1"/>
  <c r="D14" i="2" s="1"/>
  <c r="B35" i="1"/>
  <c r="C17" i="2" s="1"/>
  <c r="R17" i="2" s="1"/>
  <c r="D31" i="1"/>
  <c r="E13" i="2" s="1"/>
  <c r="D38" i="1"/>
  <c r="E20" i="2" s="1"/>
  <c r="B27" i="1"/>
  <c r="C9" i="2" s="1"/>
  <c r="R9" i="2" s="1"/>
  <c r="E30" i="1"/>
  <c r="F12" i="2" s="1"/>
  <c r="U12" i="2" s="1"/>
  <c r="B25" i="1"/>
  <c r="C7" i="2" s="1"/>
  <c r="R7" i="2" s="1"/>
  <c r="E35" i="1"/>
  <c r="F17" i="2" s="1"/>
  <c r="U17" i="2" s="1"/>
  <c r="B34" i="1"/>
  <c r="C16" i="2" s="1"/>
  <c r="R16" i="2" s="1"/>
  <c r="D28" i="1"/>
  <c r="E10" i="2" s="1"/>
  <c r="T10" i="2" s="1"/>
  <c r="D24" i="1"/>
  <c r="E6" i="2" s="1"/>
  <c r="B30" i="1"/>
  <c r="C12" i="2" s="1"/>
  <c r="R12" i="2" s="1"/>
  <c r="F25" i="1"/>
  <c r="G7" i="2" s="1"/>
  <c r="V7" i="2" s="1"/>
  <c r="E29" i="1"/>
  <c r="F11" i="2" s="1"/>
  <c r="U11" i="2" s="1"/>
  <c r="E26" i="1"/>
  <c r="F8" i="2" s="1"/>
  <c r="D29" i="1"/>
  <c r="E11" i="2" s="1"/>
  <c r="T11" i="2" s="1"/>
  <c r="B23" i="1"/>
  <c r="C5" i="2" s="1"/>
  <c r="F36" i="1"/>
  <c r="G18" i="2" s="1"/>
  <c r="V18" i="2" s="1"/>
  <c r="F32" i="1"/>
  <c r="G14" i="2" s="1"/>
  <c r="B28" i="1"/>
  <c r="C10" i="2" s="1"/>
  <c r="R10" i="2" s="1"/>
  <c r="C23" i="1"/>
  <c r="D5" i="2" s="1"/>
  <c r="F23" i="1"/>
  <c r="G5" i="2" s="1"/>
  <c r="F33" i="1"/>
  <c r="G15" i="2" s="1"/>
  <c r="B29" i="1"/>
  <c r="C11" i="2" s="1"/>
  <c r="R11" i="2" s="1"/>
  <c r="D30" i="1"/>
  <c r="E12" i="2" s="1"/>
  <c r="T12" i="2" s="1"/>
  <c r="E25" i="1"/>
  <c r="F7" i="2" s="1"/>
  <c r="U7" i="2" s="1"/>
  <c r="D34" i="1"/>
  <c r="E16" i="2" s="1"/>
  <c r="T16" i="2" s="1"/>
  <c r="C34" i="1"/>
  <c r="D16" i="2" s="1"/>
  <c r="S16" i="2" s="1"/>
  <c r="F29" i="1"/>
  <c r="G11" i="2" s="1"/>
  <c r="V11" i="2" s="1"/>
  <c r="B31" i="1"/>
  <c r="C13" i="2" s="1"/>
  <c r="C31" i="1"/>
  <c r="D13" i="2" s="1"/>
  <c r="C27" i="1"/>
  <c r="D9" i="2" s="1"/>
  <c r="S9" i="2" s="1"/>
  <c r="D33" i="1"/>
  <c r="E15" i="2" s="1"/>
  <c r="D23" i="1"/>
  <c r="E5" i="2" s="1"/>
  <c r="F38" i="1"/>
  <c r="G20" i="2" s="1"/>
  <c r="C33" i="1"/>
  <c r="D15" i="2" s="1"/>
  <c r="F30" i="1"/>
  <c r="G12" i="2" s="1"/>
  <c r="V12" i="2" s="1"/>
  <c r="E23" i="1"/>
  <c r="F5" i="2" s="1"/>
  <c r="E24" i="1"/>
  <c r="F6" i="2" s="1"/>
  <c r="D36" i="1"/>
  <c r="E18" i="2" s="1"/>
  <c r="T18" i="2" s="1"/>
  <c r="D26" i="1"/>
  <c r="E8" i="2" s="1"/>
  <c r="E37" i="1"/>
  <c r="F19" i="2" s="1"/>
  <c r="U19" i="2" s="1"/>
  <c r="B38" i="1"/>
  <c r="C20" i="2" s="1"/>
  <c r="D27" i="1"/>
  <c r="E9" i="2" s="1"/>
  <c r="T9" i="2" s="1"/>
  <c r="E36" i="1"/>
  <c r="F18" i="2" s="1"/>
  <c r="U18" i="2" s="1"/>
  <c r="E28" i="1"/>
  <c r="F10" i="2" s="1"/>
  <c r="U10" i="2" s="1"/>
  <c r="F27" i="1"/>
  <c r="G9" i="2" s="1"/>
  <c r="V9" i="2" s="1"/>
  <c r="C29" i="1"/>
  <c r="D11" i="2" s="1"/>
  <c r="S11" i="2" s="1"/>
  <c r="F26" i="1"/>
  <c r="G8" i="2" s="1"/>
  <c r="D25" i="1"/>
  <c r="E7" i="2" s="1"/>
  <c r="T7" i="2" s="1"/>
  <c r="B37" i="1"/>
  <c r="C19" i="2" s="1"/>
  <c r="R19" i="2" s="1"/>
  <c r="C30" i="1"/>
  <c r="D12" i="2" s="1"/>
  <c r="S12" i="2" s="1"/>
  <c r="B24" i="1"/>
  <c r="C6" i="2" s="1"/>
  <c r="C37" i="1"/>
  <c r="D19" i="2" s="1"/>
  <c r="S19" i="2" s="1"/>
  <c r="C36" i="1"/>
  <c r="D18" i="2" s="1"/>
  <c r="S18" i="2" s="1"/>
  <c r="E33" i="1"/>
  <c r="F15" i="2" s="1"/>
  <c r="D35" i="1"/>
  <c r="E17" i="2" s="1"/>
  <c r="T17" i="2" s="1"/>
  <c r="F35" i="1"/>
  <c r="G17" i="2" s="1"/>
  <c r="V17" i="2" s="1"/>
  <c r="C24" i="1"/>
  <c r="D6" i="2" s="1"/>
  <c r="E38" i="1"/>
  <c r="F20" i="2" s="1"/>
  <c r="F34" i="1"/>
  <c r="G16" i="2" s="1"/>
  <c r="V16" i="2" s="1"/>
  <c r="E27" i="1"/>
  <c r="F9" i="2" s="1"/>
  <c r="U9" i="2" s="1"/>
  <c r="C38" i="1"/>
  <c r="D20" i="2" s="1"/>
  <c r="E31" i="1"/>
  <c r="F13" i="2" s="1"/>
  <c r="C26" i="1"/>
  <c r="D8" i="2" s="1"/>
  <c r="B26" i="1"/>
  <c r="C8" i="2" s="1"/>
  <c r="AF20" i="2" l="1"/>
  <c r="AF17" i="2"/>
  <c r="AF19" i="2"/>
  <c r="AF10" i="2"/>
  <c r="AF12" i="2"/>
  <c r="AF16" i="2"/>
  <c r="AF11" i="2"/>
  <c r="AF7" i="2"/>
  <c r="AF9" i="2"/>
  <c r="R33" i="2"/>
  <c r="R34" i="2" s="1"/>
  <c r="J33" i="2"/>
  <c r="J34" i="2" s="1"/>
  <c r="P33" i="2"/>
  <c r="P34" i="2" s="1"/>
  <c r="R13" i="2" s="1"/>
  <c r="G33" i="2"/>
  <c r="G35" i="2" s="1"/>
  <c r="Q33" i="2"/>
  <c r="Q36" i="2" s="1"/>
  <c r="F33" i="2"/>
  <c r="G36" i="2" l="1"/>
  <c r="X15" i="2"/>
  <c r="V8" i="2"/>
  <c r="R15" i="2"/>
  <c r="AA15" i="2"/>
  <c r="V15" i="2"/>
  <c r="S13" i="2"/>
  <c r="U13" i="2"/>
  <c r="P35" i="2"/>
  <c r="P36" i="2"/>
  <c r="Z13" i="2"/>
  <c r="X13" i="2"/>
  <c r="AA13" i="2"/>
  <c r="Q35" i="2"/>
  <c r="Y13" i="2"/>
  <c r="V13" i="2"/>
  <c r="W13" i="2"/>
  <c r="T13" i="2"/>
  <c r="Y15" i="2"/>
  <c r="J35" i="2"/>
  <c r="AF18" i="2" s="1"/>
  <c r="T8" i="2"/>
  <c r="U8" i="2"/>
  <c r="Y8" i="2"/>
  <c r="R8" i="2"/>
  <c r="W8" i="2"/>
  <c r="U15" i="2"/>
  <c r="W15" i="2"/>
  <c r="S15" i="2"/>
  <c r="S8" i="2"/>
  <c r="X8" i="2"/>
  <c r="T15" i="2"/>
  <c r="Z15" i="2"/>
  <c r="J36" i="2"/>
  <c r="R35" i="2"/>
  <c r="R36" i="2"/>
  <c r="Q34" i="2"/>
  <c r="Z14" i="2" s="1"/>
  <c r="G34" i="2"/>
  <c r="AA6" i="2" s="1"/>
  <c r="F35" i="2"/>
  <c r="F36" i="2"/>
  <c r="F34" i="2"/>
  <c r="AF8" i="2" l="1"/>
  <c r="AF15" i="2"/>
  <c r="W6" i="2"/>
  <c r="Z6" i="2"/>
  <c r="X6" i="2"/>
  <c r="S6" i="2"/>
  <c r="R6" i="2"/>
  <c r="X14" i="2"/>
  <c r="U14" i="2"/>
  <c r="V6" i="2"/>
  <c r="V14" i="2"/>
  <c r="R14" i="2"/>
  <c r="Y14" i="2"/>
  <c r="AF13" i="2"/>
  <c r="S14" i="2"/>
  <c r="W14" i="2"/>
  <c r="T14" i="2"/>
  <c r="Y6" i="2"/>
  <c r="T6" i="2"/>
  <c r="U6" i="2"/>
  <c r="W5" i="2"/>
  <c r="AA5" i="2"/>
  <c r="V5" i="2"/>
  <c r="X5" i="2"/>
  <c r="Z5" i="2"/>
  <c r="R5" i="2"/>
  <c r="T5" i="2"/>
  <c r="S5" i="2"/>
  <c r="Y5" i="2"/>
  <c r="U5" i="2"/>
  <c r="AF6" i="2" l="1"/>
  <c r="AF5" i="2"/>
  <c r="AF14" i="2"/>
</calcChain>
</file>

<file path=xl/sharedStrings.xml><?xml version="1.0" encoding="utf-8"?>
<sst xmlns="http://schemas.openxmlformats.org/spreadsheetml/2006/main" count="13" uniqueCount="12">
  <si>
    <t>MAP Limite de Fumées Origine</t>
  </si>
  <si>
    <t>AFR Origine</t>
  </si>
  <si>
    <t>MAP Limite de fumées Modifiée</t>
  </si>
  <si>
    <t>AFR Modifié</t>
  </si>
  <si>
    <t>16-17</t>
  </si>
  <si>
    <t>&lt;16:1</t>
  </si>
  <si>
    <t>&gt;17:1</t>
  </si>
  <si>
    <t>MAP Limite de Couple Modifiée</t>
  </si>
  <si>
    <t>IQ final</t>
  </si>
  <si>
    <t>Calcul du rapport stochiométrique [AFR]</t>
  </si>
  <si>
    <t>Limitation 1 [MAP Limite de fumées Modifiée + MAP Limite de Couple Modifiée]</t>
  </si>
  <si>
    <t>MAP Limite de Couple Modifiée avec extrapolation automatique des IQ / Tr/min de la MAP Limitation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</si>
</sst>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2" borderId="5" xfId="0" applyFill="1" applyBorder="1"/>
    <xf numFmtId="0" fontId="1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2" fontId="0" fillId="6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1" fillId="6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7" xfId="0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</cellXfs>
  <cellStyles count="1">
    <cellStyle name="Normal" xfId="0" builtinId="0"/>
  </cellStyles>
  <dxfs count="2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1" defaultTableStyle="TableStyleMedium9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MAP Limite de Fumées Modifiée</a:t>
            </a:r>
          </a:p>
        </c:rich>
      </c:tx>
      <c:layout/>
      <c:overlay val="0"/>
    </c:title>
    <c:autoTitleDeleted val="0"/>
    <c:view3D>
      <c:rotX val="10"/>
      <c:rotY val="6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tx>
            <c:strRef>
              <c:f>AFR!$B$22</c:f>
              <c:strCache>
                <c:ptCount val="1"/>
                <c:pt idx="0">
                  <c:v>300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AFR!$B$23:$B$38</c:f>
              <c:numCache>
                <c:formatCode>0.00</c:formatCode>
                <c:ptCount val="16"/>
                <c:pt idx="0">
                  <c:v>25</c:v>
                </c:pt>
                <c:pt idx="1">
                  <c:v>20.604395604395602</c:v>
                </c:pt>
                <c:pt idx="2">
                  <c:v>20.604395604395602</c:v>
                </c:pt>
                <c:pt idx="3">
                  <c:v>22.796352583586625</c:v>
                </c:pt>
                <c:pt idx="4">
                  <c:v>20.202020202020204</c:v>
                </c:pt>
                <c:pt idx="5">
                  <c:v>17.201834862385319</c:v>
                </c:pt>
                <c:pt idx="6">
                  <c:v>13.999066728884742</c:v>
                </c:pt>
                <c:pt idx="7">
                  <c:v>12.401818933443572</c:v>
                </c:pt>
                <c:pt idx="8">
                  <c:v>11.801730920535011</c:v>
                </c:pt>
                <c:pt idx="9">
                  <c:v>11.198208286674133</c:v>
                </c:pt>
                <c:pt idx="10">
                  <c:v>10.79913606911447</c:v>
                </c:pt>
                <c:pt idx="11">
                  <c:v>10.200612036722204</c:v>
                </c:pt>
                <c:pt idx="12">
                  <c:v>10.200612036722204</c:v>
                </c:pt>
                <c:pt idx="13">
                  <c:v>10.398613518197573</c:v>
                </c:pt>
                <c:pt idx="14">
                  <c:v>10.200612036722204</c:v>
                </c:pt>
                <c:pt idx="15">
                  <c:v>7.1994240460763139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3-4B65-A690-F282E1DBE0D5}"/>
            </c:ext>
          </c:extLst>
        </c:ser>
        <c:ser>
          <c:idx val="1"/>
          <c:order val="1"/>
          <c:tx>
            <c:strRef>
              <c:f>AFR!$C$22</c:f>
              <c:strCache>
                <c:ptCount val="1"/>
                <c:pt idx="0">
                  <c:v>350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AFR!$C$23:$C$38</c:f>
              <c:numCache>
                <c:formatCode>0.00</c:formatCode>
                <c:ptCount val="16"/>
                <c:pt idx="0">
                  <c:v>24.005486968449933</c:v>
                </c:pt>
                <c:pt idx="1">
                  <c:v>22.194039315155358</c:v>
                </c:pt>
                <c:pt idx="2">
                  <c:v>22.194039315155358</c:v>
                </c:pt>
                <c:pt idx="3">
                  <c:v>24.005486968449933</c:v>
                </c:pt>
                <c:pt idx="4">
                  <c:v>22.801302931596091</c:v>
                </c:pt>
                <c:pt idx="5">
                  <c:v>19.001085776330076</c:v>
                </c:pt>
                <c:pt idx="6">
                  <c:v>16.603415559772298</c:v>
                </c:pt>
                <c:pt idx="7">
                  <c:v>15.597147950089125</c:v>
                </c:pt>
                <c:pt idx="8">
                  <c:v>15.19756838905775</c:v>
                </c:pt>
                <c:pt idx="9">
                  <c:v>14.498757249378624</c:v>
                </c:pt>
                <c:pt idx="10">
                  <c:v>14</c:v>
                </c:pt>
                <c:pt idx="11">
                  <c:v>13.00148588410104</c:v>
                </c:pt>
                <c:pt idx="12">
                  <c:v>12.398157987956075</c:v>
                </c:pt>
                <c:pt idx="13">
                  <c:v>11.998628728145354</c:v>
                </c:pt>
                <c:pt idx="14">
                  <c:v>11.998628728145354</c:v>
                </c:pt>
                <c:pt idx="15">
                  <c:v>8.8006034699522253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B3-4B65-A690-F282E1DBE0D5}"/>
            </c:ext>
          </c:extLst>
        </c:ser>
        <c:ser>
          <c:idx val="2"/>
          <c:order val="2"/>
          <c:tx>
            <c:strRef>
              <c:f>AFR!$D$22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AFR!$D$23:$D$38</c:f>
              <c:numCache>
                <c:formatCode>0.00</c:formatCode>
                <c:ptCount val="16"/>
                <c:pt idx="0">
                  <c:v>23.995200959808034</c:v>
                </c:pt>
                <c:pt idx="1">
                  <c:v>23.201856148491881</c:v>
                </c:pt>
                <c:pt idx="2">
                  <c:v>22.598870056497177</c:v>
                </c:pt>
                <c:pt idx="3">
                  <c:v>24.405125076266014</c:v>
                </c:pt>
                <c:pt idx="4">
                  <c:v>23.894862604540027</c:v>
                </c:pt>
                <c:pt idx="5">
                  <c:v>21.09704641350211</c:v>
                </c:pt>
                <c:pt idx="6">
                  <c:v>18.596001859600186</c:v>
                </c:pt>
                <c:pt idx="7">
                  <c:v>17.59788825340959</c:v>
                </c:pt>
                <c:pt idx="8">
                  <c:v>17.196904557179707</c:v>
                </c:pt>
                <c:pt idx="9">
                  <c:v>16.89902830587241</c:v>
                </c:pt>
                <c:pt idx="10">
                  <c:v>16.501650165016503</c:v>
                </c:pt>
                <c:pt idx="11">
                  <c:v>16</c:v>
                </c:pt>
                <c:pt idx="12">
                  <c:v>15.497869043006588</c:v>
                </c:pt>
                <c:pt idx="13">
                  <c:v>14.998125234345705</c:v>
                </c:pt>
                <c:pt idx="14">
                  <c:v>13.600816048962937</c:v>
                </c:pt>
                <c:pt idx="15">
                  <c:v>11.201344161299355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B3-4B65-A690-F282E1DBE0D5}"/>
            </c:ext>
          </c:extLst>
        </c:ser>
        <c:ser>
          <c:idx val="3"/>
          <c:order val="3"/>
          <c:tx>
            <c:strRef>
              <c:f>AFR!$E$22</c:f>
              <c:strCache>
                <c:ptCount val="1"/>
                <c:pt idx="0">
                  <c:v>450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AFR!$E$23:$E$38</c:f>
              <c:numCache>
                <c:formatCode>0.00</c:formatCode>
                <c:ptCount val="16"/>
                <c:pt idx="0">
                  <c:v>24.793388429752067</c:v>
                </c:pt>
                <c:pt idx="1">
                  <c:v>24.793388429752067</c:v>
                </c:pt>
                <c:pt idx="2">
                  <c:v>24.496461622210123</c:v>
                </c:pt>
                <c:pt idx="3">
                  <c:v>24.793388429752067</c:v>
                </c:pt>
                <c:pt idx="4">
                  <c:v>26.470588235294116</c:v>
                </c:pt>
                <c:pt idx="5">
                  <c:v>26.470588235294116</c:v>
                </c:pt>
                <c:pt idx="6">
                  <c:v>26.470588235294116</c:v>
                </c:pt>
                <c:pt idx="7">
                  <c:v>26.470588235294116</c:v>
                </c:pt>
                <c:pt idx="8">
                  <c:v>26.470588235294116</c:v>
                </c:pt>
                <c:pt idx="9">
                  <c:v>26.470588235294116</c:v>
                </c:pt>
                <c:pt idx="10">
                  <c:v>26.470588235294116</c:v>
                </c:pt>
                <c:pt idx="11">
                  <c:v>26.470588235294116</c:v>
                </c:pt>
                <c:pt idx="12">
                  <c:v>26.470588235294116</c:v>
                </c:pt>
                <c:pt idx="13">
                  <c:v>26.470588235294116</c:v>
                </c:pt>
                <c:pt idx="14">
                  <c:v>26.470588235294116</c:v>
                </c:pt>
                <c:pt idx="15">
                  <c:v>25.714285714285715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B3-4B65-A690-F282E1DBE0D5}"/>
            </c:ext>
          </c:extLst>
        </c:ser>
        <c:ser>
          <c:idx val="4"/>
          <c:order val="4"/>
          <c:tx>
            <c:strRef>
              <c:f>AFR!$F$22</c:f>
              <c:strCache>
                <c:ptCount val="1"/>
                <c:pt idx="0">
                  <c:v>500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AFR!$F$23:$F$38</c:f>
              <c:numCache>
                <c:formatCode>0.00</c:formatCode>
                <c:ptCount val="16"/>
                <c:pt idx="0">
                  <c:v>25.201612903225808</c:v>
                </c:pt>
                <c:pt idx="1">
                  <c:v>26.15062761506276</c:v>
                </c:pt>
                <c:pt idx="2">
                  <c:v>26.301946344029457</c:v>
                </c:pt>
                <c:pt idx="3">
                  <c:v>26.096033402922757</c:v>
                </c:pt>
                <c:pt idx="4">
                  <c:v>29.411764705882351</c:v>
                </c:pt>
                <c:pt idx="5">
                  <c:v>30.303030303030305</c:v>
                </c:pt>
                <c:pt idx="6">
                  <c:v>30.303030303030305</c:v>
                </c:pt>
                <c:pt idx="7">
                  <c:v>30.303030303030305</c:v>
                </c:pt>
                <c:pt idx="8">
                  <c:v>30.303030303030305</c:v>
                </c:pt>
                <c:pt idx="9">
                  <c:v>30.303030303030305</c:v>
                </c:pt>
                <c:pt idx="10">
                  <c:v>30.303030303030305</c:v>
                </c:pt>
                <c:pt idx="11">
                  <c:v>29.411764705882351</c:v>
                </c:pt>
                <c:pt idx="12">
                  <c:v>29.411764705882351</c:v>
                </c:pt>
                <c:pt idx="13">
                  <c:v>29.411764705882351</c:v>
                </c:pt>
                <c:pt idx="14">
                  <c:v>29.411764705882351</c:v>
                </c:pt>
                <c:pt idx="15">
                  <c:v>28.571428571428573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B3-4B65-A690-F282E1DBE0D5}"/>
            </c:ext>
          </c:extLst>
        </c:ser>
        <c:ser>
          <c:idx val="5"/>
          <c:order val="5"/>
          <c:tx>
            <c:strRef>
              <c:f>AFR!$G$22</c:f>
              <c:strCache>
                <c:ptCount val="1"/>
                <c:pt idx="0">
                  <c:v>550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AFR!$G$23:$G$38</c:f>
              <c:numCache>
                <c:formatCode>0.00</c:formatCode>
                <c:ptCount val="16"/>
                <c:pt idx="0">
                  <c:v>27.805864509605662</c:v>
                </c:pt>
                <c:pt idx="1">
                  <c:v>28.004073319755602</c:v>
                </c:pt>
                <c:pt idx="2">
                  <c:v>29.506437768240342</c:v>
                </c:pt>
                <c:pt idx="3">
                  <c:v>29.506437768240342</c:v>
                </c:pt>
                <c:pt idx="4">
                  <c:v>32.352941176470587</c:v>
                </c:pt>
                <c:pt idx="5">
                  <c:v>33.333333333333336</c:v>
                </c:pt>
                <c:pt idx="6">
                  <c:v>33.333333333333336</c:v>
                </c:pt>
                <c:pt idx="7">
                  <c:v>33.333333333333336</c:v>
                </c:pt>
                <c:pt idx="8">
                  <c:v>33.333333333333336</c:v>
                </c:pt>
                <c:pt idx="9">
                  <c:v>33.333333333333336</c:v>
                </c:pt>
                <c:pt idx="10">
                  <c:v>33.333333333333336</c:v>
                </c:pt>
                <c:pt idx="11">
                  <c:v>33.333333333333336</c:v>
                </c:pt>
                <c:pt idx="12">
                  <c:v>33.333333333333336</c:v>
                </c:pt>
                <c:pt idx="13">
                  <c:v>33.333333333333336</c:v>
                </c:pt>
                <c:pt idx="14">
                  <c:v>32.352941176470587</c:v>
                </c:pt>
                <c:pt idx="15">
                  <c:v>31.428571428571427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B3-4B65-A690-F282E1DBE0D5}"/>
            </c:ext>
          </c:extLst>
        </c:ser>
        <c:ser>
          <c:idx val="6"/>
          <c:order val="6"/>
          <c:tx>
            <c:strRef>
              <c:f>AFR!$H$22</c:f>
              <c:strCache>
                <c:ptCount val="1"/>
                <c:pt idx="0">
                  <c:v>600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AFR!$H$23:$H$38</c:f>
              <c:numCache>
                <c:formatCode>0.00</c:formatCode>
                <c:ptCount val="16"/>
                <c:pt idx="0">
                  <c:v>28.598665395614869</c:v>
                </c:pt>
                <c:pt idx="1">
                  <c:v>30.84832904884319</c:v>
                </c:pt>
                <c:pt idx="2">
                  <c:v>33.240997229916893</c:v>
                </c:pt>
                <c:pt idx="3">
                  <c:v>32</c:v>
                </c:pt>
                <c:pt idx="4">
                  <c:v>35.294117647058826</c:v>
                </c:pt>
                <c:pt idx="5">
                  <c:v>36.363636363636367</c:v>
                </c:pt>
                <c:pt idx="6">
                  <c:v>36.363636363636367</c:v>
                </c:pt>
                <c:pt idx="7">
                  <c:v>36.363636363636367</c:v>
                </c:pt>
                <c:pt idx="8">
                  <c:v>36.363636363636367</c:v>
                </c:pt>
                <c:pt idx="9">
                  <c:v>36.363636363636367</c:v>
                </c:pt>
                <c:pt idx="10">
                  <c:v>36.363636363636367</c:v>
                </c:pt>
                <c:pt idx="11">
                  <c:v>36.363636363636367</c:v>
                </c:pt>
                <c:pt idx="12">
                  <c:v>36.363636363636367</c:v>
                </c:pt>
                <c:pt idx="13">
                  <c:v>36.363636363636367</c:v>
                </c:pt>
                <c:pt idx="14">
                  <c:v>35.294117647058826</c:v>
                </c:pt>
                <c:pt idx="15">
                  <c:v>34.285714285714285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B3-4B65-A690-F282E1DBE0D5}"/>
            </c:ext>
          </c:extLst>
        </c:ser>
        <c:ser>
          <c:idx val="7"/>
          <c:order val="7"/>
          <c:tx>
            <c:strRef>
              <c:f>AFR!$I$22</c:f>
              <c:strCache>
                <c:ptCount val="1"/>
                <c:pt idx="0">
                  <c:v>650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AFR!$I$23:$I$38</c:f>
              <c:numCache>
                <c:formatCode>0.00</c:formatCode>
                <c:ptCount val="16"/>
                <c:pt idx="0">
                  <c:v>29.599271402550091</c:v>
                </c:pt>
                <c:pt idx="1">
                  <c:v>31.055900621118013</c:v>
                </c:pt>
                <c:pt idx="2">
                  <c:v>33.401849948612536</c:v>
                </c:pt>
                <c:pt idx="3">
                  <c:v>32.89473684210526</c:v>
                </c:pt>
                <c:pt idx="4">
                  <c:v>38.235294117647058</c:v>
                </c:pt>
                <c:pt idx="5">
                  <c:v>39.393939393939391</c:v>
                </c:pt>
                <c:pt idx="6">
                  <c:v>39.393939393939391</c:v>
                </c:pt>
                <c:pt idx="7">
                  <c:v>39.393939393939391</c:v>
                </c:pt>
                <c:pt idx="8">
                  <c:v>39.393939393939391</c:v>
                </c:pt>
                <c:pt idx="9">
                  <c:v>39.393939393939391</c:v>
                </c:pt>
                <c:pt idx="10">
                  <c:v>39.393939393939391</c:v>
                </c:pt>
                <c:pt idx="11">
                  <c:v>39.393939393939391</c:v>
                </c:pt>
                <c:pt idx="12">
                  <c:v>39.393939393939391</c:v>
                </c:pt>
                <c:pt idx="13">
                  <c:v>39.393939393939391</c:v>
                </c:pt>
                <c:pt idx="14">
                  <c:v>38.235294117647058</c:v>
                </c:pt>
                <c:pt idx="15">
                  <c:v>37.142857142857146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B3-4B65-A690-F282E1DBE0D5}"/>
            </c:ext>
          </c:extLst>
        </c:ser>
        <c:ser>
          <c:idx val="8"/>
          <c:order val="8"/>
          <c:tx>
            <c:strRef>
              <c:f>AFR!$J$22</c:f>
              <c:strCache>
                <c:ptCount val="1"/>
                <c:pt idx="0">
                  <c:v>750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AFR!$J$23:$J$38</c:f>
              <c:numCache>
                <c:formatCode>0.00</c:formatCode>
                <c:ptCount val="16"/>
                <c:pt idx="0">
                  <c:v>30.599755201958381</c:v>
                </c:pt>
                <c:pt idx="1">
                  <c:v>31.552376945729911</c:v>
                </c:pt>
                <c:pt idx="2">
                  <c:v>33.497096918267083</c:v>
                </c:pt>
                <c:pt idx="3">
                  <c:v>35.394053798961771</c:v>
                </c:pt>
                <c:pt idx="4">
                  <c:v>44.117647058823529</c:v>
                </c:pt>
                <c:pt idx="5">
                  <c:v>45.454545454545453</c:v>
                </c:pt>
                <c:pt idx="6">
                  <c:v>45.454545454545453</c:v>
                </c:pt>
                <c:pt idx="7">
                  <c:v>45.454545454545453</c:v>
                </c:pt>
                <c:pt idx="8">
                  <c:v>45.454545454545453</c:v>
                </c:pt>
                <c:pt idx="9">
                  <c:v>45.454545454545453</c:v>
                </c:pt>
                <c:pt idx="10">
                  <c:v>45.454545454545453</c:v>
                </c:pt>
                <c:pt idx="11">
                  <c:v>45.454545454545453</c:v>
                </c:pt>
                <c:pt idx="12">
                  <c:v>45.454545454545453</c:v>
                </c:pt>
                <c:pt idx="13">
                  <c:v>45.454545454545453</c:v>
                </c:pt>
                <c:pt idx="14">
                  <c:v>44.117647058823529</c:v>
                </c:pt>
                <c:pt idx="15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B3-4B65-A690-F282E1DBE0D5}"/>
            </c:ext>
          </c:extLst>
        </c:ser>
        <c:ser>
          <c:idx val="9"/>
          <c:order val="9"/>
          <c:tx>
            <c:strRef>
              <c:f>AFR!$K$22</c:f>
              <c:strCache>
                <c:ptCount val="1"/>
                <c:pt idx="0">
                  <c:v>850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AFR!$K$23:$K$38</c:f>
              <c:numCache>
                <c:formatCode>0.00</c:formatCode>
                <c:ptCount val="16"/>
                <c:pt idx="0">
                  <c:v>32.805866460825939</c:v>
                </c:pt>
                <c:pt idx="1">
                  <c:v>32.805866460825939</c:v>
                </c:pt>
                <c:pt idx="2">
                  <c:v>34.095467308463697</c:v>
                </c:pt>
                <c:pt idx="3">
                  <c:v>35.699286014279714</c:v>
                </c:pt>
                <c:pt idx="4">
                  <c:v>50</c:v>
                </c:pt>
                <c:pt idx="5">
                  <c:v>51.515151515151516</c:v>
                </c:pt>
                <c:pt idx="6">
                  <c:v>51.515151515151516</c:v>
                </c:pt>
                <c:pt idx="7">
                  <c:v>51.515151515151516</c:v>
                </c:pt>
                <c:pt idx="8">
                  <c:v>51.515151515151516</c:v>
                </c:pt>
                <c:pt idx="9">
                  <c:v>51.515151515151516</c:v>
                </c:pt>
                <c:pt idx="10">
                  <c:v>51.515151515151516</c:v>
                </c:pt>
                <c:pt idx="11">
                  <c:v>51.515151515151516</c:v>
                </c:pt>
                <c:pt idx="12">
                  <c:v>51.515151515151516</c:v>
                </c:pt>
                <c:pt idx="13">
                  <c:v>51.515151515151516</c:v>
                </c:pt>
                <c:pt idx="14">
                  <c:v>50</c:v>
                </c:pt>
                <c:pt idx="15">
                  <c:v>48.571428571428569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B3-4B65-A690-F282E1DBE0D5}"/>
            </c:ext>
          </c:extLst>
        </c:ser>
        <c:ser>
          <c:idx val="10"/>
          <c:order val="10"/>
          <c:tx>
            <c:strRef>
              <c:f>AFR!$L$22</c:f>
              <c:strCache>
                <c:ptCount val="1"/>
                <c:pt idx="0">
                  <c:v>900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AFR!$L$23:$L$38</c:f>
              <c:numCache>
                <c:formatCode>0.00</c:formatCode>
                <c:ptCount val="16"/>
                <c:pt idx="0">
                  <c:v>34.735623311462753</c:v>
                </c:pt>
                <c:pt idx="1">
                  <c:v>34.735623311462753</c:v>
                </c:pt>
                <c:pt idx="2">
                  <c:v>36.101083032490976</c:v>
                </c:pt>
                <c:pt idx="3">
                  <c:v>37.799244015119697</c:v>
                </c:pt>
                <c:pt idx="4">
                  <c:v>52.941176470588232</c:v>
                </c:pt>
                <c:pt idx="5">
                  <c:v>54.545454545454547</c:v>
                </c:pt>
                <c:pt idx="6">
                  <c:v>54.545454545454547</c:v>
                </c:pt>
                <c:pt idx="7">
                  <c:v>54.545454545454547</c:v>
                </c:pt>
                <c:pt idx="8">
                  <c:v>54.545454545454547</c:v>
                </c:pt>
                <c:pt idx="9">
                  <c:v>54.545454545454547</c:v>
                </c:pt>
                <c:pt idx="10">
                  <c:v>54.545454545454547</c:v>
                </c:pt>
                <c:pt idx="11">
                  <c:v>54.545454545454547</c:v>
                </c:pt>
                <c:pt idx="12">
                  <c:v>54.545454545454547</c:v>
                </c:pt>
                <c:pt idx="13">
                  <c:v>54.545454545454547</c:v>
                </c:pt>
                <c:pt idx="14">
                  <c:v>52.941176470588232</c:v>
                </c:pt>
                <c:pt idx="15">
                  <c:v>51.428571428571431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C4-4B47-B04D-647C94B67E6B}"/>
            </c:ext>
          </c:extLst>
        </c:ser>
        <c:ser>
          <c:idx val="11"/>
          <c:order val="11"/>
          <c:tx>
            <c:strRef>
              <c:f>AFR!$M$22</c:f>
              <c:strCache>
                <c:ptCount val="1"/>
                <c:pt idx="0">
                  <c:v>1000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AFR!$M$23:$M$38</c:f>
              <c:numCache>
                <c:formatCode>0.00</c:formatCode>
                <c:ptCount val="16"/>
                <c:pt idx="0">
                  <c:v>38.595137012736394</c:v>
                </c:pt>
                <c:pt idx="1">
                  <c:v>38.595137012736394</c:v>
                </c:pt>
                <c:pt idx="2">
                  <c:v>40.112314480545528</c:v>
                </c:pt>
                <c:pt idx="3">
                  <c:v>41.999160016799664</c:v>
                </c:pt>
                <c:pt idx="4">
                  <c:v>58.823529411764703</c:v>
                </c:pt>
                <c:pt idx="5">
                  <c:v>60.606060606060609</c:v>
                </c:pt>
                <c:pt idx="6">
                  <c:v>60.606060606060609</c:v>
                </c:pt>
                <c:pt idx="7">
                  <c:v>60.606060606060609</c:v>
                </c:pt>
                <c:pt idx="8">
                  <c:v>60.606060606060609</c:v>
                </c:pt>
                <c:pt idx="9">
                  <c:v>60.606060606060609</c:v>
                </c:pt>
                <c:pt idx="10">
                  <c:v>60.606060606060609</c:v>
                </c:pt>
                <c:pt idx="11">
                  <c:v>60.606060606060609</c:v>
                </c:pt>
                <c:pt idx="12">
                  <c:v>60.606060606060609</c:v>
                </c:pt>
                <c:pt idx="13">
                  <c:v>60.606060606060609</c:v>
                </c:pt>
                <c:pt idx="14">
                  <c:v>58.823529411764703</c:v>
                </c:pt>
                <c:pt idx="15">
                  <c:v>57.142857142857146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C4-4B47-B04D-647C94B67E6B}"/>
            </c:ext>
          </c:extLst>
        </c:ser>
        <c:ser>
          <c:idx val="12"/>
          <c:order val="12"/>
          <c:tx>
            <c:strRef>
              <c:f>AFR!$N$22</c:f>
              <c:strCache>
                <c:ptCount val="1"/>
                <c:pt idx="0">
                  <c:v>1050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AFR!$N$23:$N$38</c:f>
              <c:numCache>
                <c:formatCode>0.00</c:formatCode>
                <c:ptCount val="16"/>
                <c:pt idx="0">
                  <c:v>40.524893863373215</c:v>
                </c:pt>
                <c:pt idx="1">
                  <c:v>40.524893863373215</c:v>
                </c:pt>
                <c:pt idx="2">
                  <c:v>42.117930204572801</c:v>
                </c:pt>
                <c:pt idx="3">
                  <c:v>44.099118017639647</c:v>
                </c:pt>
                <c:pt idx="4">
                  <c:v>61.764705882352942</c:v>
                </c:pt>
                <c:pt idx="5">
                  <c:v>63.636363636363633</c:v>
                </c:pt>
                <c:pt idx="6">
                  <c:v>63.636363636363633</c:v>
                </c:pt>
                <c:pt idx="7">
                  <c:v>63.636363636363633</c:v>
                </c:pt>
                <c:pt idx="8">
                  <c:v>63.636363636363633</c:v>
                </c:pt>
                <c:pt idx="9">
                  <c:v>63.636363636363633</c:v>
                </c:pt>
                <c:pt idx="10">
                  <c:v>63.636363636363633</c:v>
                </c:pt>
                <c:pt idx="11">
                  <c:v>63.636363636363633</c:v>
                </c:pt>
                <c:pt idx="12">
                  <c:v>63.636363636363633</c:v>
                </c:pt>
                <c:pt idx="13">
                  <c:v>63.636363636363633</c:v>
                </c:pt>
                <c:pt idx="14">
                  <c:v>61.764705882352942</c:v>
                </c:pt>
                <c:pt idx="1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C4-4B47-B04D-647C94B67E6B}"/>
            </c:ext>
          </c:extLst>
        </c:ser>
        <c:bandFmts>
          <c:bandFmt>
            <c:idx val="0"/>
          </c:bandFmt>
          <c:bandFmt>
            <c:idx val="1"/>
          </c:bandFmt>
          <c:bandFmt>
            <c:idx val="2"/>
          </c:bandFmt>
          <c:bandFmt>
            <c:idx val="3"/>
          </c:bandFmt>
          <c:bandFmt>
            <c:idx val="4"/>
          </c:bandFmt>
          <c:bandFmt>
            <c:idx val="5"/>
          </c:bandFmt>
        </c:bandFmts>
        <c:axId val="519339456"/>
        <c:axId val="1"/>
        <c:axId val="2"/>
      </c:surface3DChart>
      <c:catAx>
        <c:axId val="51933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majorGridlines/>
        <c:numFmt formatCode="0.00" sourceLinked="1"/>
        <c:majorTickMark val="none"/>
        <c:minorTickMark val="none"/>
        <c:tickLblPos val="nextTo"/>
        <c:crossAx val="519339456"/>
        <c:crosses val="max"/>
        <c:crossBetween val="midCat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fr-FR"/>
          </a:p>
        </c:txPr>
      </c:legendEntry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MAP Limite de Couple Modifiée</a:t>
            </a:r>
          </a:p>
        </c:rich>
      </c:tx>
      <c:layout/>
      <c:overlay val="0"/>
    </c:title>
    <c:autoTitleDeleted val="0"/>
    <c:view3D>
      <c:rotX val="20"/>
      <c:rotY val="3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tx>
            <c:v>500</c:v>
          </c:tx>
          <c:cat>
            <c:numRef>
              <c:f>'Limiteurs-IQ max'!$C$26:$U$26</c:f>
              <c:numCache>
                <c:formatCode>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'Limiteurs-IQ max'!$C$27:$U$27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28.571428571428573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8-49B3-BB01-ADA126649836}"/>
            </c:ext>
          </c:extLst>
        </c:ser>
        <c:ser>
          <c:idx val="1"/>
          <c:order val="1"/>
          <c:tx>
            <c:v>900</c:v>
          </c:tx>
          <c:cat>
            <c:numRef>
              <c:f>'Limiteurs-IQ max'!$C$26:$U$26</c:f>
              <c:numCache>
                <c:formatCode>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'Limiteurs-IQ max'!$C$28:$U$28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8-49B3-BB01-ADA126649836}"/>
            </c:ext>
          </c:extLst>
        </c:ser>
        <c:ser>
          <c:idx val="2"/>
          <c:order val="2"/>
          <c:tx>
            <c:v>1000</c:v>
          </c:tx>
          <c:cat>
            <c:numRef>
              <c:f>'Limiteurs-IQ max'!$C$26:$U$26</c:f>
              <c:numCache>
                <c:formatCode>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'Limiteurs-IQ max'!$C$29:$U$29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8-49B3-BB01-ADA126649836}"/>
            </c:ext>
          </c:extLst>
        </c:ser>
        <c:bandFmts>
          <c:bandFmt>
            <c:idx val="0"/>
          </c:bandFmt>
          <c:bandFmt>
            <c:idx val="1"/>
          </c:bandFmt>
          <c:bandFmt>
            <c:idx val="2"/>
          </c:bandFmt>
          <c:bandFmt>
            <c:idx val="3"/>
          </c:bandFmt>
          <c:bandFmt>
            <c:idx val="4"/>
          </c:bandFmt>
          <c:bandFmt>
            <c:idx val="5"/>
          </c:bandFmt>
        </c:bandFmts>
        <c:axId val="519338208"/>
        <c:axId val="1"/>
        <c:axId val="2"/>
      </c:surface3DChart>
      <c:catAx>
        <c:axId val="5193382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519338208"/>
        <c:crosses val="autoZero"/>
        <c:crossBetween val="midCat"/>
      </c:valAx>
      <c:serAx>
        <c:axId val="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tickLblSkip val="4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fr-FR"/>
          </a:p>
        </c:txPr>
      </c:legendEntry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Limitation [couple</a:t>
            </a:r>
            <a:r>
              <a:rPr lang="fr-FR" baseline="0"/>
              <a:t> + Fumées]</a:t>
            </a:r>
            <a:endParaRPr lang="fr-FR"/>
          </a:p>
        </c:rich>
      </c:tx>
      <c:layout/>
      <c:overlay val="0"/>
    </c:title>
    <c:autoTitleDeleted val="0"/>
    <c:view3D>
      <c:rotX val="10"/>
      <c:rotY val="31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0516360018588709"/>
          <c:y val="8.9336643429125492E-2"/>
          <c:w val="0.74321636852750017"/>
          <c:h val="0.77953625223598688"/>
        </c:manualLayout>
      </c:layout>
      <c:surface3DChart>
        <c:wireframe val="1"/>
        <c:ser>
          <c:idx val="0"/>
          <c:order val="0"/>
          <c:tx>
            <c:strRef>
              <c:f>'Limiteurs-IQ max'!$R$4</c:f>
              <c:strCache>
                <c:ptCount val="1"/>
                <c:pt idx="0">
                  <c:v>300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max'!$R$7:$AA$7</c:f>
              <c:numCache>
                <c:formatCode>0.00</c:formatCode>
                <c:ptCount val="10"/>
                <c:pt idx="0">
                  <c:v>20.604395604395602</c:v>
                </c:pt>
                <c:pt idx="1">
                  <c:v>22.194039315155358</c:v>
                </c:pt>
                <c:pt idx="2">
                  <c:v>22.598870056497177</c:v>
                </c:pt>
                <c:pt idx="3">
                  <c:v>24.496461622210123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B-4987-BE01-36FF39E123C9}"/>
            </c:ext>
          </c:extLst>
        </c:ser>
        <c:ser>
          <c:idx val="1"/>
          <c:order val="1"/>
          <c:tx>
            <c:strRef>
              <c:f>'Limiteurs-IQ max'!$S$4</c:f>
              <c:strCache>
                <c:ptCount val="1"/>
                <c:pt idx="0">
                  <c:v>350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max'!$R$8:$AA$8</c:f>
              <c:numCache>
                <c:formatCode>0.00</c:formatCode>
                <c:ptCount val="10"/>
                <c:pt idx="0">
                  <c:v>22.796352583586625</c:v>
                </c:pt>
                <c:pt idx="1">
                  <c:v>24.005486968449933</c:v>
                </c:pt>
                <c:pt idx="2">
                  <c:v>24.405125076266014</c:v>
                </c:pt>
                <c:pt idx="3">
                  <c:v>24.793388429752067</c:v>
                </c:pt>
                <c:pt idx="4">
                  <c:v>26.096033402922757</c:v>
                </c:pt>
                <c:pt idx="5">
                  <c:v>29.506437768240342</c:v>
                </c:pt>
                <c:pt idx="6">
                  <c:v>32</c:v>
                </c:pt>
                <c:pt idx="7">
                  <c:v>32.89473684210526</c:v>
                </c:pt>
                <c:pt idx="8">
                  <c:v>35.394053798961771</c:v>
                </c:pt>
                <c:pt idx="9">
                  <c:v>35.699286014279714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B-4987-BE01-36FF39E123C9}"/>
            </c:ext>
          </c:extLst>
        </c:ser>
        <c:ser>
          <c:idx val="2"/>
          <c:order val="2"/>
          <c:tx>
            <c:strRef>
              <c:f>'Limiteurs-IQ max'!$T$4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max'!$R$9:$AA$9</c:f>
              <c:numCache>
                <c:formatCode>0.00</c:formatCode>
                <c:ptCount val="10"/>
                <c:pt idx="0">
                  <c:v>20.202020202020204</c:v>
                </c:pt>
                <c:pt idx="1">
                  <c:v>22.801302931596091</c:v>
                </c:pt>
                <c:pt idx="2">
                  <c:v>23.894862604540027</c:v>
                </c:pt>
                <c:pt idx="3">
                  <c:v>26.470588235294116</c:v>
                </c:pt>
                <c:pt idx="4">
                  <c:v>29.411764705882351</c:v>
                </c:pt>
                <c:pt idx="5">
                  <c:v>32.352941176470587</c:v>
                </c:pt>
                <c:pt idx="6">
                  <c:v>35.294117647058826</c:v>
                </c:pt>
                <c:pt idx="7">
                  <c:v>38.235294117647058</c:v>
                </c:pt>
                <c:pt idx="8">
                  <c:v>44.117647058823529</c:v>
                </c:pt>
                <c:pt idx="9">
                  <c:v>45.02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B-4987-BE01-36FF39E123C9}"/>
            </c:ext>
          </c:extLst>
        </c:ser>
        <c:ser>
          <c:idx val="3"/>
          <c:order val="3"/>
          <c:tx>
            <c:strRef>
              <c:f>'Limiteurs-IQ max'!$U$4</c:f>
              <c:strCache>
                <c:ptCount val="1"/>
                <c:pt idx="0">
                  <c:v>450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max'!$R$10:$AA$10</c:f>
              <c:numCache>
                <c:formatCode>0.00</c:formatCode>
                <c:ptCount val="10"/>
                <c:pt idx="0">
                  <c:v>17.201834862385319</c:v>
                </c:pt>
                <c:pt idx="1">
                  <c:v>19.001085776330076</c:v>
                </c:pt>
                <c:pt idx="2">
                  <c:v>21.09704641350211</c:v>
                </c:pt>
                <c:pt idx="3">
                  <c:v>26.470588235294116</c:v>
                </c:pt>
                <c:pt idx="4">
                  <c:v>30.303030303030305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48.71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B-4987-BE01-36FF39E123C9}"/>
            </c:ext>
          </c:extLst>
        </c:ser>
        <c:ser>
          <c:idx val="4"/>
          <c:order val="4"/>
          <c:tx>
            <c:strRef>
              <c:f>'Limiteurs-IQ max'!$V$4</c:f>
              <c:strCache>
                <c:ptCount val="1"/>
                <c:pt idx="0">
                  <c:v>500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max'!$R$11:$AA$11</c:f>
              <c:numCache>
                <c:formatCode>0.00</c:formatCode>
                <c:ptCount val="10"/>
                <c:pt idx="0">
                  <c:v>13.999066728884742</c:v>
                </c:pt>
                <c:pt idx="1">
                  <c:v>16.603415559772298</c:v>
                </c:pt>
                <c:pt idx="2">
                  <c:v>18.596001859600186</c:v>
                </c:pt>
                <c:pt idx="3">
                  <c:v>26.470588235294116</c:v>
                </c:pt>
                <c:pt idx="4">
                  <c:v>30.303030303030305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50.95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B-4987-BE01-36FF39E123C9}"/>
            </c:ext>
          </c:extLst>
        </c:ser>
        <c:ser>
          <c:idx val="5"/>
          <c:order val="5"/>
          <c:tx>
            <c:strRef>
              <c:f>'Limiteurs-IQ max'!$W$4</c:f>
              <c:strCache>
                <c:ptCount val="1"/>
                <c:pt idx="0">
                  <c:v>550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max'!$R$12:$AA$12</c:f>
              <c:numCache>
                <c:formatCode>0.00</c:formatCode>
                <c:ptCount val="10"/>
                <c:pt idx="0">
                  <c:v>12.401818933443572</c:v>
                </c:pt>
                <c:pt idx="1">
                  <c:v>15.597147950089125</c:v>
                </c:pt>
                <c:pt idx="2">
                  <c:v>17.59788825340959</c:v>
                </c:pt>
                <c:pt idx="3">
                  <c:v>26.470588235294116</c:v>
                </c:pt>
                <c:pt idx="4">
                  <c:v>30.303030303030305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CB-4987-BE01-36FF39E123C9}"/>
            </c:ext>
          </c:extLst>
        </c:ser>
        <c:ser>
          <c:idx val="6"/>
          <c:order val="6"/>
          <c:tx>
            <c:strRef>
              <c:f>'Limiteurs-IQ max'!$X$4</c:f>
              <c:strCache>
                <c:ptCount val="1"/>
                <c:pt idx="0">
                  <c:v>600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max'!$R$17:$AA$17</c:f>
              <c:numCache>
                <c:formatCode>0.00</c:formatCode>
                <c:ptCount val="10"/>
                <c:pt idx="0">
                  <c:v>10.200612036722204</c:v>
                </c:pt>
                <c:pt idx="1">
                  <c:v>12.398157987956075</c:v>
                </c:pt>
                <c:pt idx="2">
                  <c:v>15.497869043006588</c:v>
                </c:pt>
                <c:pt idx="3">
                  <c:v>26.470588235294116</c:v>
                </c:pt>
                <c:pt idx="4">
                  <c:v>29.411764705882351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CB-4987-BE01-36FF39E123C9}"/>
            </c:ext>
          </c:extLst>
        </c:ser>
        <c:ser>
          <c:idx val="7"/>
          <c:order val="7"/>
          <c:tx>
            <c:strRef>
              <c:f>'Limiteurs-IQ max'!$Y$4</c:f>
              <c:strCache>
                <c:ptCount val="1"/>
                <c:pt idx="0">
                  <c:v>650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max'!$R$18:$AA$18</c:f>
              <c:numCache>
                <c:formatCode>0.00</c:formatCode>
                <c:ptCount val="10"/>
                <c:pt idx="0">
                  <c:v>10.398613518197573</c:v>
                </c:pt>
                <c:pt idx="1">
                  <c:v>11.998628728145354</c:v>
                </c:pt>
                <c:pt idx="2">
                  <c:v>14.998125234345705</c:v>
                </c:pt>
                <c:pt idx="3">
                  <c:v>26.470588235294116</c:v>
                </c:pt>
                <c:pt idx="4">
                  <c:v>29.411764705882351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CB-4987-BE01-36FF39E123C9}"/>
            </c:ext>
          </c:extLst>
        </c:ser>
        <c:ser>
          <c:idx val="8"/>
          <c:order val="8"/>
          <c:tx>
            <c:strRef>
              <c:f>'Limiteurs-IQ max'!$Z$4</c:f>
              <c:strCache>
                <c:ptCount val="1"/>
                <c:pt idx="0">
                  <c:v>750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max'!$R$19:$AA$19</c:f>
              <c:numCache>
                <c:formatCode>0.00</c:formatCode>
                <c:ptCount val="10"/>
                <c:pt idx="0">
                  <c:v>10.200612036722204</c:v>
                </c:pt>
                <c:pt idx="1">
                  <c:v>11.998628728145354</c:v>
                </c:pt>
                <c:pt idx="2">
                  <c:v>13.600816048962937</c:v>
                </c:pt>
                <c:pt idx="3">
                  <c:v>26.470588235294116</c:v>
                </c:pt>
                <c:pt idx="4">
                  <c:v>29.411764705882351</c:v>
                </c:pt>
                <c:pt idx="5">
                  <c:v>32.352941176470587</c:v>
                </c:pt>
                <c:pt idx="6">
                  <c:v>35.294117647058826</c:v>
                </c:pt>
                <c:pt idx="7">
                  <c:v>38.235294117647058</c:v>
                </c:pt>
                <c:pt idx="8">
                  <c:v>44.117647058823529</c:v>
                </c:pt>
                <c:pt idx="9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CB-4987-BE01-36FF39E123C9}"/>
            </c:ext>
          </c:extLst>
        </c:ser>
        <c:ser>
          <c:idx val="9"/>
          <c:order val="9"/>
          <c:tx>
            <c:strRef>
              <c:f>'Limiteurs-IQ max'!$AA$4</c:f>
              <c:strCache>
                <c:ptCount val="1"/>
                <c:pt idx="0">
                  <c:v>850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max'!$R$20:$AA$20</c:f>
              <c:numCache>
                <c:formatCode>0.00</c:formatCode>
                <c:ptCount val="10"/>
                <c:pt idx="0">
                  <c:v>7.1994240460763139</c:v>
                </c:pt>
                <c:pt idx="1">
                  <c:v>8.8006034699522253</c:v>
                </c:pt>
                <c:pt idx="2">
                  <c:v>11.201344161299355</c:v>
                </c:pt>
                <c:pt idx="3">
                  <c:v>25.714285714285715</c:v>
                </c:pt>
                <c:pt idx="4">
                  <c:v>28.571428571428573</c:v>
                </c:pt>
                <c:pt idx="5">
                  <c:v>31.428571428571427</c:v>
                </c:pt>
                <c:pt idx="6">
                  <c:v>34.285714285714285</c:v>
                </c:pt>
                <c:pt idx="7">
                  <c:v>37.142857142857146</c:v>
                </c:pt>
                <c:pt idx="8">
                  <c:v>42.857142857142854</c:v>
                </c:pt>
                <c:pt idx="9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CB-4987-BE01-36FF39E123C9}"/>
            </c:ext>
          </c:extLst>
        </c:ser>
        <c:bandFmts>
          <c:bandFmt>
            <c:idx val="0"/>
          </c:bandFmt>
          <c:bandFmt>
            <c:idx val="1"/>
          </c:bandFmt>
          <c:bandFmt>
            <c:idx val="2"/>
          </c:bandFmt>
          <c:bandFmt>
            <c:idx val="3"/>
          </c:bandFmt>
          <c:bandFmt>
            <c:idx val="4"/>
          </c:bandFmt>
          <c:bandFmt>
            <c:idx val="5"/>
          </c:bandFmt>
        </c:bandFmts>
        <c:axId val="519341952"/>
        <c:axId val="1"/>
        <c:axId val="2"/>
      </c:surface3DChart>
      <c:catAx>
        <c:axId val="5193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Tr/Min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IQ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519341952"/>
        <c:crosses val="autoZero"/>
        <c:crossBetween val="midCat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fr-FR"/>
          </a:p>
        </c:txPr>
      </c:legendEntry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9</xdr:row>
      <xdr:rowOff>19050</xdr:rowOff>
    </xdr:from>
    <xdr:to>
      <xdr:col>14</xdr:col>
      <xdr:colOff>511683</xdr:colOff>
      <xdr:row>10</xdr:row>
      <xdr:rowOff>236982</xdr:rowOff>
    </xdr:to>
    <xdr:sp macro="" textlink="">
      <xdr:nvSpPr>
        <xdr:cNvPr id="2" name="Flèche droite 1"/>
        <xdr:cNvSpPr/>
      </xdr:nvSpPr>
      <xdr:spPr>
        <a:xfrm>
          <a:off x="8543925" y="3362325"/>
          <a:ext cx="445008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20</xdr:col>
      <xdr:colOff>200025</xdr:colOff>
      <xdr:row>19</xdr:row>
      <xdr:rowOff>66675</xdr:rowOff>
    </xdr:from>
    <xdr:to>
      <xdr:col>20</xdr:col>
      <xdr:colOff>684657</xdr:colOff>
      <xdr:row>19</xdr:row>
      <xdr:rowOff>514350</xdr:rowOff>
    </xdr:to>
    <xdr:sp macro="" textlink="">
      <xdr:nvSpPr>
        <xdr:cNvPr id="3" name="Flèche vers le bas 2"/>
        <xdr:cNvSpPr/>
      </xdr:nvSpPr>
      <xdr:spPr>
        <a:xfrm>
          <a:off x="13068300" y="6086475"/>
          <a:ext cx="484632" cy="4476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14</xdr:col>
      <xdr:colOff>66675</xdr:colOff>
      <xdr:row>28</xdr:row>
      <xdr:rowOff>19050</xdr:rowOff>
    </xdr:from>
    <xdr:to>
      <xdr:col>14</xdr:col>
      <xdr:colOff>504825</xdr:colOff>
      <xdr:row>29</xdr:row>
      <xdr:rowOff>236982</xdr:rowOff>
    </xdr:to>
    <xdr:sp macro="" textlink="">
      <xdr:nvSpPr>
        <xdr:cNvPr id="4" name="Flèche gauche 3"/>
        <xdr:cNvSpPr/>
      </xdr:nvSpPr>
      <xdr:spPr>
        <a:xfrm>
          <a:off x="8543925" y="9029700"/>
          <a:ext cx="438150" cy="4846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476250</xdr:colOff>
      <xdr:row>45</xdr:row>
      <xdr:rowOff>161925</xdr:rowOff>
    </xdr:from>
    <xdr:to>
      <xdr:col>16</xdr:col>
      <xdr:colOff>38100</xdr:colOff>
      <xdr:row>81</xdr:row>
      <xdr:rowOff>142875</xdr:rowOff>
    </xdr:to>
    <xdr:graphicFrame macro="">
      <xdr:nvGraphicFramePr>
        <xdr:cNvPr id="2052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497203</xdr:colOff>
      <xdr:row>40</xdr:row>
      <xdr:rowOff>323852</xdr:rowOff>
    </xdr:from>
    <xdr:to>
      <xdr:col>29</xdr:col>
      <xdr:colOff>76199</xdr:colOff>
      <xdr:row>45</xdr:row>
      <xdr:rowOff>42672</xdr:rowOff>
    </xdr:to>
    <xdr:sp macro="" textlink="">
      <xdr:nvSpPr>
        <xdr:cNvPr id="7" name="Flèche à trois pointes 6"/>
        <xdr:cNvSpPr/>
      </xdr:nvSpPr>
      <xdr:spPr>
        <a:xfrm rot="5400000">
          <a:off x="10399966" y="6327839"/>
          <a:ext cx="1061845" cy="13171171"/>
        </a:xfrm>
        <a:prstGeom prst="leftRightUpArrow">
          <a:avLst>
            <a:gd name="adj1" fmla="val 18515"/>
            <a:gd name="adj2" fmla="val 23880"/>
            <a:gd name="adj3" fmla="val 2612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9</xdr:row>
      <xdr:rowOff>161925</xdr:rowOff>
    </xdr:from>
    <xdr:to>
      <xdr:col>15</xdr:col>
      <xdr:colOff>454533</xdr:colOff>
      <xdr:row>11</xdr:row>
      <xdr:rowOff>113157</xdr:rowOff>
    </xdr:to>
    <xdr:sp macro="" textlink="">
      <xdr:nvSpPr>
        <xdr:cNvPr id="2" name="Flèche droite 1"/>
        <xdr:cNvSpPr/>
      </xdr:nvSpPr>
      <xdr:spPr>
        <a:xfrm>
          <a:off x="6229350" y="2466975"/>
          <a:ext cx="397383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30</xdr:col>
      <xdr:colOff>209550</xdr:colOff>
      <xdr:row>9</xdr:row>
      <xdr:rowOff>171450</xdr:rowOff>
    </xdr:from>
    <xdr:to>
      <xdr:col>30</xdr:col>
      <xdr:colOff>609600</xdr:colOff>
      <xdr:row>11</xdr:row>
      <xdr:rowOff>122682</xdr:rowOff>
    </xdr:to>
    <xdr:sp macro="" textlink="">
      <xdr:nvSpPr>
        <xdr:cNvPr id="3" name="Flèche droite 2"/>
        <xdr:cNvSpPr/>
      </xdr:nvSpPr>
      <xdr:spPr>
        <a:xfrm>
          <a:off x="12553950" y="2476500"/>
          <a:ext cx="400050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19</xdr:col>
      <xdr:colOff>123825</xdr:colOff>
      <xdr:row>20</xdr:row>
      <xdr:rowOff>152401</xdr:rowOff>
    </xdr:from>
    <xdr:to>
      <xdr:col>19</xdr:col>
      <xdr:colOff>608457</xdr:colOff>
      <xdr:row>23</xdr:row>
      <xdr:rowOff>66675</xdr:rowOff>
    </xdr:to>
    <xdr:sp macro="" textlink="">
      <xdr:nvSpPr>
        <xdr:cNvPr id="4" name="Flèche vers le haut 3"/>
        <xdr:cNvSpPr/>
      </xdr:nvSpPr>
      <xdr:spPr>
        <a:xfrm>
          <a:off x="9839325" y="5391151"/>
          <a:ext cx="484632" cy="48577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85724</xdr:colOff>
      <xdr:row>20</xdr:row>
      <xdr:rowOff>66675</xdr:rowOff>
    </xdr:from>
    <xdr:to>
      <xdr:col>6</xdr:col>
      <xdr:colOff>522731</xdr:colOff>
      <xdr:row>23</xdr:row>
      <xdr:rowOff>152400</xdr:rowOff>
    </xdr:to>
    <xdr:sp macro="" textlink="">
      <xdr:nvSpPr>
        <xdr:cNvPr id="5" name="Double flèche verticale 4"/>
        <xdr:cNvSpPr/>
      </xdr:nvSpPr>
      <xdr:spPr>
        <a:xfrm>
          <a:off x="3324224" y="5305425"/>
          <a:ext cx="437007" cy="65722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123825</xdr:colOff>
      <xdr:row>41</xdr:row>
      <xdr:rowOff>85725</xdr:rowOff>
    </xdr:from>
    <xdr:to>
      <xdr:col>15</xdr:col>
      <xdr:colOff>66675</xdr:colOff>
      <xdr:row>72</xdr:row>
      <xdr:rowOff>171450</xdr:rowOff>
    </xdr:to>
    <xdr:graphicFrame macro="">
      <xdr:nvGraphicFramePr>
        <xdr:cNvPr id="1029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41</xdr:row>
      <xdr:rowOff>76200</xdr:rowOff>
    </xdr:from>
    <xdr:to>
      <xdr:col>30</xdr:col>
      <xdr:colOff>190500</xdr:colOff>
      <xdr:row>72</xdr:row>
      <xdr:rowOff>152400</xdr:rowOff>
    </xdr:to>
    <xdr:graphicFrame macro="">
      <xdr:nvGraphicFramePr>
        <xdr:cNvPr id="1030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9</xdr:row>
      <xdr:rowOff>180975</xdr:rowOff>
    </xdr:from>
    <xdr:to>
      <xdr:col>0</xdr:col>
      <xdr:colOff>473583</xdr:colOff>
      <xdr:row>11</xdr:row>
      <xdr:rowOff>132207</xdr:rowOff>
    </xdr:to>
    <xdr:sp macro="" textlink="">
      <xdr:nvSpPr>
        <xdr:cNvPr id="9" name="Flèche droite 8"/>
        <xdr:cNvSpPr/>
      </xdr:nvSpPr>
      <xdr:spPr>
        <a:xfrm>
          <a:off x="76200" y="2486025"/>
          <a:ext cx="397383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25</xdr:col>
      <xdr:colOff>0</xdr:colOff>
      <xdr:row>20</xdr:row>
      <xdr:rowOff>152400</xdr:rowOff>
    </xdr:from>
    <xdr:to>
      <xdr:col>25</xdr:col>
      <xdr:colOff>389382</xdr:colOff>
      <xdr:row>29</xdr:row>
      <xdr:rowOff>161925</xdr:rowOff>
    </xdr:to>
    <xdr:sp macro="" textlink="">
      <xdr:nvSpPr>
        <xdr:cNvPr id="11" name="Flèche vers le haut 10"/>
        <xdr:cNvSpPr/>
      </xdr:nvSpPr>
      <xdr:spPr>
        <a:xfrm>
          <a:off x="11315700" y="5391150"/>
          <a:ext cx="389382" cy="23622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41"/>
  <sheetViews>
    <sheetView workbookViewId="0">
      <selection activeCell="O7" sqref="O7"/>
    </sheetView>
  </sheetViews>
  <sheetFormatPr baseColWidth="10" defaultRowHeight="15" x14ac:dyDescent="0.25"/>
  <cols>
    <col min="2" max="5" width="11.5703125" bestFit="1" customWidth="1"/>
    <col min="6" max="6" width="11.5703125" customWidth="1"/>
    <col min="7" max="11" width="11.5703125" bestFit="1" customWidth="1"/>
    <col min="12" max="14" width="11.5703125" customWidth="1"/>
    <col min="15" max="15" width="8.7109375" customWidth="1"/>
  </cols>
  <sheetData>
    <row r="1" spans="1:29" ht="72.75" customHeight="1" x14ac:dyDescent="0.25">
      <c r="I1" s="4"/>
      <c r="J1" s="5"/>
      <c r="K1" s="5"/>
      <c r="L1" s="5"/>
      <c r="M1" s="5"/>
      <c r="N1" s="5"/>
      <c r="O1" s="5" t="s">
        <v>9</v>
      </c>
      <c r="P1" s="5"/>
      <c r="Q1" s="5"/>
      <c r="R1" s="5"/>
    </row>
    <row r="2" spans="1:29" ht="33.75" customHeight="1" x14ac:dyDescent="0.25">
      <c r="A2" s="9"/>
      <c r="B2" s="10"/>
      <c r="C2" s="10"/>
      <c r="D2" s="10"/>
      <c r="E2" s="11" t="s">
        <v>0</v>
      </c>
      <c r="F2" s="10"/>
      <c r="G2" s="10"/>
      <c r="H2" s="10"/>
      <c r="I2" s="10"/>
      <c r="J2" s="10"/>
      <c r="K2" s="12"/>
      <c r="L2" s="43"/>
      <c r="M2" s="43"/>
      <c r="N2" s="43"/>
      <c r="P2" s="13"/>
      <c r="Q2" s="14"/>
      <c r="R2" s="14"/>
      <c r="S2" s="14"/>
      <c r="T2" s="14"/>
      <c r="U2" s="7" t="s">
        <v>1</v>
      </c>
      <c r="V2" s="14"/>
      <c r="W2" s="14"/>
      <c r="X2" s="14"/>
      <c r="Y2" s="14"/>
      <c r="Z2" s="15"/>
      <c r="AA2" s="44"/>
      <c r="AB2" s="44"/>
      <c r="AC2" s="44"/>
    </row>
    <row r="3" spans="1:29" ht="30.75" customHeight="1" x14ac:dyDescent="0.35">
      <c r="A3" s="25"/>
      <c r="B3" s="2">
        <v>300</v>
      </c>
      <c r="C3" s="2">
        <v>350</v>
      </c>
      <c r="D3" s="2">
        <v>400</v>
      </c>
      <c r="E3" s="2">
        <v>450</v>
      </c>
      <c r="F3" s="2">
        <v>500</v>
      </c>
      <c r="G3" s="2">
        <v>550</v>
      </c>
      <c r="H3" s="2">
        <v>600</v>
      </c>
      <c r="I3" s="2">
        <v>650</v>
      </c>
      <c r="J3" s="2">
        <v>750</v>
      </c>
      <c r="K3" s="2">
        <v>850</v>
      </c>
      <c r="L3" s="2">
        <v>900</v>
      </c>
      <c r="M3" s="2">
        <v>1000</v>
      </c>
      <c r="N3" s="2">
        <v>1050</v>
      </c>
      <c r="P3" s="28"/>
      <c r="Q3" s="2">
        <v>300</v>
      </c>
      <c r="R3" s="2">
        <v>350</v>
      </c>
      <c r="S3" s="2">
        <v>400</v>
      </c>
      <c r="T3" s="2">
        <v>450</v>
      </c>
      <c r="U3" s="2">
        <v>500</v>
      </c>
      <c r="V3" s="2">
        <v>550</v>
      </c>
      <c r="W3" s="2">
        <v>600</v>
      </c>
      <c r="X3" s="2">
        <v>650</v>
      </c>
      <c r="Y3" s="2">
        <v>750</v>
      </c>
      <c r="Z3" s="2">
        <v>850</v>
      </c>
      <c r="AA3" s="2">
        <v>900</v>
      </c>
      <c r="AB3" s="2">
        <v>1000</v>
      </c>
      <c r="AC3" s="2">
        <v>1050</v>
      </c>
    </row>
    <row r="4" spans="1:29" ht="21" x14ac:dyDescent="0.35">
      <c r="A4" s="2">
        <v>861</v>
      </c>
      <c r="B4" s="1">
        <v>22.38</v>
      </c>
      <c r="C4" s="1">
        <v>23.98</v>
      </c>
      <c r="D4" s="1">
        <v>25.93</v>
      </c>
      <c r="E4" s="1">
        <v>27.98</v>
      </c>
      <c r="F4" s="1">
        <v>30.08</v>
      </c>
      <c r="G4" s="1">
        <v>32.799999999999997</v>
      </c>
      <c r="H4" s="1">
        <v>35.200000000000003</v>
      </c>
      <c r="I4" s="1">
        <v>35.200000000000003</v>
      </c>
      <c r="J4" s="1">
        <v>35.200000000000003</v>
      </c>
      <c r="K4" s="1">
        <v>35.200000000000003</v>
      </c>
      <c r="L4" s="1">
        <v>35.200000000000003</v>
      </c>
      <c r="M4" s="1">
        <v>35.200000000000003</v>
      </c>
      <c r="N4" s="1">
        <v>35.200000000000003</v>
      </c>
      <c r="P4" s="2">
        <v>861</v>
      </c>
      <c r="Q4" s="3">
        <f t="shared" ref="Q4:AC4" si="0">B3/B4</f>
        <v>13.404825737265416</v>
      </c>
      <c r="R4" s="3">
        <f t="shared" si="0"/>
        <v>14.595496246872393</v>
      </c>
      <c r="S4" s="3">
        <f t="shared" si="0"/>
        <v>15.426147319706903</v>
      </c>
      <c r="T4" s="3">
        <f t="shared" si="0"/>
        <v>16.082916368834884</v>
      </c>
      <c r="U4" s="3">
        <f t="shared" si="0"/>
        <v>16.622340425531917</v>
      </c>
      <c r="V4" s="3">
        <f t="shared" si="0"/>
        <v>16.76829268292683</v>
      </c>
      <c r="W4" s="3">
        <f t="shared" si="0"/>
        <v>17.045454545454543</v>
      </c>
      <c r="X4" s="3">
        <f t="shared" si="0"/>
        <v>18.46590909090909</v>
      </c>
      <c r="Y4" s="3">
        <f t="shared" si="0"/>
        <v>21.30681818181818</v>
      </c>
      <c r="Z4" s="3">
        <f t="shared" si="0"/>
        <v>24.14772727272727</v>
      </c>
      <c r="AA4" s="3">
        <f t="shared" si="0"/>
        <v>25.568181818181817</v>
      </c>
      <c r="AB4" s="3">
        <f t="shared" si="0"/>
        <v>28.409090909090907</v>
      </c>
      <c r="AC4" s="3">
        <f t="shared" si="0"/>
        <v>29.829545454545453</v>
      </c>
    </row>
    <row r="5" spans="1:29" ht="21" x14ac:dyDescent="0.35">
      <c r="A5" s="2">
        <v>924</v>
      </c>
      <c r="B5" s="1">
        <v>22.41</v>
      </c>
      <c r="C5" s="1">
        <v>23.56</v>
      </c>
      <c r="D5" s="1">
        <v>25.23</v>
      </c>
      <c r="E5" s="1">
        <v>27.53</v>
      </c>
      <c r="F5" s="1">
        <v>29.88</v>
      </c>
      <c r="G5" s="1">
        <v>32.799999999999997</v>
      </c>
      <c r="H5" s="1">
        <v>35.1</v>
      </c>
      <c r="I5" s="1">
        <v>36.9</v>
      </c>
      <c r="J5" s="1">
        <v>37.6</v>
      </c>
      <c r="K5" s="1">
        <v>37.6</v>
      </c>
      <c r="L5" s="1">
        <v>37.6</v>
      </c>
      <c r="M5" s="1">
        <v>37.6</v>
      </c>
      <c r="N5" s="1">
        <v>37.6</v>
      </c>
      <c r="P5" s="2">
        <v>924</v>
      </c>
      <c r="Q5" s="3">
        <f t="shared" ref="Q5:AC5" si="1">B3/B5</f>
        <v>13.386880856760374</v>
      </c>
      <c r="R5" s="3">
        <f t="shared" si="1"/>
        <v>14.855687606112054</v>
      </c>
      <c r="S5" s="3">
        <f t="shared" si="1"/>
        <v>15.854141894569956</v>
      </c>
      <c r="T5" s="3">
        <f t="shared" si="1"/>
        <v>16.34580457682528</v>
      </c>
      <c r="U5" s="3">
        <f t="shared" si="1"/>
        <v>16.733601070950471</v>
      </c>
      <c r="V5" s="3">
        <f t="shared" si="1"/>
        <v>16.76829268292683</v>
      </c>
      <c r="W5" s="3">
        <f t="shared" si="1"/>
        <v>17.094017094017094</v>
      </c>
      <c r="X5" s="3">
        <f t="shared" si="1"/>
        <v>17.615176151761517</v>
      </c>
      <c r="Y5" s="3">
        <f t="shared" si="1"/>
        <v>19.946808510638299</v>
      </c>
      <c r="Z5" s="3">
        <f t="shared" si="1"/>
        <v>22.606382978723403</v>
      </c>
      <c r="AA5" s="3">
        <f t="shared" si="1"/>
        <v>23.936170212765955</v>
      </c>
      <c r="AB5" s="3">
        <f t="shared" si="1"/>
        <v>26.595744680851062</v>
      </c>
      <c r="AC5" s="3">
        <f t="shared" si="1"/>
        <v>27.925531914893615</v>
      </c>
    </row>
    <row r="6" spans="1:29" ht="21" x14ac:dyDescent="0.35">
      <c r="A6" s="2">
        <v>1008</v>
      </c>
      <c r="B6" s="1">
        <v>21.01</v>
      </c>
      <c r="C6" s="1">
        <v>22.45</v>
      </c>
      <c r="D6" s="1">
        <v>24.45</v>
      </c>
      <c r="E6" s="1">
        <v>26.67</v>
      </c>
      <c r="F6" s="1">
        <v>29.4</v>
      </c>
      <c r="G6" s="1">
        <v>32.6</v>
      </c>
      <c r="H6" s="1">
        <v>35</v>
      </c>
      <c r="I6" s="1">
        <v>38.43</v>
      </c>
      <c r="J6" s="1">
        <v>39.200000000000003</v>
      </c>
      <c r="K6" s="1">
        <v>40.5</v>
      </c>
      <c r="L6" s="1">
        <v>40.5</v>
      </c>
      <c r="M6" s="1">
        <v>40.5</v>
      </c>
      <c r="N6" s="1">
        <v>40.5</v>
      </c>
      <c r="P6" s="2">
        <v>1008</v>
      </c>
      <c r="Q6" s="3">
        <f t="shared" ref="Q6:AC6" si="2">B3/B6</f>
        <v>14.278914802475011</v>
      </c>
      <c r="R6" s="3">
        <f t="shared" si="2"/>
        <v>15.590200445434299</v>
      </c>
      <c r="S6" s="3">
        <f t="shared" si="2"/>
        <v>16.359918200408998</v>
      </c>
      <c r="T6" s="3">
        <f t="shared" si="2"/>
        <v>16.872890888638921</v>
      </c>
      <c r="U6" s="3">
        <f t="shared" si="2"/>
        <v>17.006802721088437</v>
      </c>
      <c r="V6" s="3">
        <f t="shared" si="2"/>
        <v>16.871165644171779</v>
      </c>
      <c r="W6" s="3">
        <f t="shared" si="2"/>
        <v>17.142857142857142</v>
      </c>
      <c r="X6" s="3">
        <f t="shared" si="2"/>
        <v>16.913869372885767</v>
      </c>
      <c r="Y6" s="3">
        <f t="shared" si="2"/>
        <v>19.132653061224488</v>
      </c>
      <c r="Z6" s="3">
        <f t="shared" si="2"/>
        <v>20.987654320987655</v>
      </c>
      <c r="AA6" s="3">
        <f t="shared" si="2"/>
        <v>22.222222222222221</v>
      </c>
      <c r="AB6" s="3">
        <f t="shared" si="2"/>
        <v>24.691358024691358</v>
      </c>
      <c r="AC6" s="3">
        <f t="shared" si="2"/>
        <v>25.925925925925927</v>
      </c>
    </row>
    <row r="7" spans="1:29" ht="21" x14ac:dyDescent="0.35">
      <c r="A7" s="2">
        <v>1260</v>
      </c>
      <c r="B7" s="1">
        <v>20.72</v>
      </c>
      <c r="C7" s="1">
        <v>22.18</v>
      </c>
      <c r="D7" s="1">
        <v>24.16</v>
      </c>
      <c r="E7" s="1">
        <v>26.3</v>
      </c>
      <c r="F7" s="1">
        <v>28.7</v>
      </c>
      <c r="G7" s="1">
        <v>31.4</v>
      </c>
      <c r="H7" s="1">
        <v>34.380000000000003</v>
      </c>
      <c r="I7" s="1">
        <v>37.619999999999997</v>
      </c>
      <c r="J7" s="1">
        <v>40.1</v>
      </c>
      <c r="K7" s="1">
        <v>46.5</v>
      </c>
      <c r="L7" s="1">
        <v>46.5</v>
      </c>
      <c r="M7" s="1">
        <v>46.5</v>
      </c>
      <c r="N7" s="1">
        <v>46.5</v>
      </c>
      <c r="P7" s="2">
        <v>1260</v>
      </c>
      <c r="Q7" s="3">
        <f t="shared" ref="Q7:AC7" si="3">B3/B7</f>
        <v>14.478764478764479</v>
      </c>
      <c r="R7" s="3">
        <f t="shared" si="3"/>
        <v>15.779981965734896</v>
      </c>
      <c r="S7" s="3">
        <f t="shared" si="3"/>
        <v>16.556291390728475</v>
      </c>
      <c r="T7" s="3">
        <f t="shared" si="3"/>
        <v>17.110266159695819</v>
      </c>
      <c r="U7" s="3">
        <f t="shared" si="3"/>
        <v>17.421602787456447</v>
      </c>
      <c r="V7" s="3">
        <f t="shared" si="3"/>
        <v>17.515923566878982</v>
      </c>
      <c r="W7" s="3">
        <f t="shared" si="3"/>
        <v>17.452006980802793</v>
      </c>
      <c r="X7" s="3">
        <f t="shared" si="3"/>
        <v>17.278043593833068</v>
      </c>
      <c r="Y7" s="3">
        <f t="shared" si="3"/>
        <v>18.703241895261844</v>
      </c>
      <c r="Z7" s="3">
        <f t="shared" si="3"/>
        <v>18.27956989247312</v>
      </c>
      <c r="AA7" s="3">
        <f t="shared" si="3"/>
        <v>19.35483870967742</v>
      </c>
      <c r="AB7" s="3">
        <f t="shared" si="3"/>
        <v>21.50537634408602</v>
      </c>
      <c r="AC7" s="3">
        <f t="shared" si="3"/>
        <v>22.580645161290324</v>
      </c>
    </row>
    <row r="8" spans="1:29" ht="21" x14ac:dyDescent="0.35">
      <c r="A8" s="2">
        <v>1491</v>
      </c>
      <c r="B8" s="1">
        <v>20.62</v>
      </c>
      <c r="C8" s="1">
        <v>22.18</v>
      </c>
      <c r="D8" s="1">
        <v>24.08</v>
      </c>
      <c r="E8" s="1">
        <v>26.3</v>
      </c>
      <c r="F8" s="1">
        <v>28.7</v>
      </c>
      <c r="G8" s="1">
        <v>31.26</v>
      </c>
      <c r="H8" s="1">
        <v>34.229999999999997</v>
      </c>
      <c r="I8" s="1">
        <v>37.25</v>
      </c>
      <c r="J8" s="1">
        <v>40.1</v>
      </c>
      <c r="K8" s="1">
        <v>47.98</v>
      </c>
      <c r="L8" s="1">
        <v>47.98</v>
      </c>
      <c r="M8" s="1">
        <v>47.98</v>
      </c>
      <c r="N8" s="1">
        <v>47.98</v>
      </c>
      <c r="P8" s="2">
        <v>1491</v>
      </c>
      <c r="Q8" s="3">
        <f t="shared" ref="Q8:AC8" si="4">B3/B8</f>
        <v>14.548981571290009</v>
      </c>
      <c r="R8" s="3">
        <f t="shared" si="4"/>
        <v>15.779981965734896</v>
      </c>
      <c r="S8" s="3">
        <f t="shared" si="4"/>
        <v>16.611295681063122</v>
      </c>
      <c r="T8" s="3">
        <f t="shared" si="4"/>
        <v>17.110266159695819</v>
      </c>
      <c r="U8" s="3">
        <f t="shared" si="4"/>
        <v>17.421602787456447</v>
      </c>
      <c r="V8" s="3">
        <f t="shared" si="4"/>
        <v>17.594369801663468</v>
      </c>
      <c r="W8" s="3">
        <f t="shared" si="4"/>
        <v>17.528483786152499</v>
      </c>
      <c r="X8" s="3">
        <f t="shared" si="4"/>
        <v>17.449664429530202</v>
      </c>
      <c r="Y8" s="3">
        <f t="shared" si="4"/>
        <v>18.703241895261844</v>
      </c>
      <c r="Z8" s="3">
        <f t="shared" si="4"/>
        <v>17.715714881200501</v>
      </c>
      <c r="AA8" s="3">
        <f t="shared" si="4"/>
        <v>18.757815756565236</v>
      </c>
      <c r="AB8" s="3">
        <f t="shared" si="4"/>
        <v>20.842017507294706</v>
      </c>
      <c r="AC8" s="3">
        <f t="shared" si="4"/>
        <v>21.884118382659445</v>
      </c>
    </row>
    <row r="9" spans="1:29" ht="21" x14ac:dyDescent="0.35">
      <c r="A9" s="2">
        <v>1743</v>
      </c>
      <c r="B9" s="1">
        <v>20.5</v>
      </c>
      <c r="C9" s="1">
        <v>22.15</v>
      </c>
      <c r="D9" s="1">
        <v>24.15</v>
      </c>
      <c r="E9" s="1">
        <v>26.35</v>
      </c>
      <c r="F9" s="1">
        <v>28.6</v>
      </c>
      <c r="G9" s="1">
        <v>31.2</v>
      </c>
      <c r="H9" s="1">
        <v>34.200000000000003</v>
      </c>
      <c r="I9" s="1">
        <v>37.24</v>
      </c>
      <c r="J9" s="1">
        <v>40.1</v>
      </c>
      <c r="K9" s="1">
        <v>48.6</v>
      </c>
      <c r="L9" s="1">
        <v>48.6</v>
      </c>
      <c r="M9" s="1">
        <v>48.6</v>
      </c>
      <c r="N9" s="1">
        <v>48.6</v>
      </c>
      <c r="P9" s="2">
        <v>1743</v>
      </c>
      <c r="Q9" s="3">
        <f t="shared" ref="Q9:AC9" si="5">B3/B9</f>
        <v>14.634146341463415</v>
      </c>
      <c r="R9" s="3">
        <f t="shared" si="5"/>
        <v>15.80135440180587</v>
      </c>
      <c r="S9" s="3">
        <f t="shared" si="5"/>
        <v>16.563146997929607</v>
      </c>
      <c r="T9" s="3">
        <f t="shared" si="5"/>
        <v>17.077798861480076</v>
      </c>
      <c r="U9" s="3">
        <f t="shared" si="5"/>
        <v>17.482517482517483</v>
      </c>
      <c r="V9" s="3">
        <f t="shared" si="5"/>
        <v>17.628205128205128</v>
      </c>
      <c r="W9" s="3">
        <f t="shared" si="5"/>
        <v>17.543859649122805</v>
      </c>
      <c r="X9" s="3">
        <f t="shared" si="5"/>
        <v>17.454350161117077</v>
      </c>
      <c r="Y9" s="3">
        <f t="shared" si="5"/>
        <v>18.703241895261844</v>
      </c>
      <c r="Z9" s="3">
        <f t="shared" si="5"/>
        <v>17.489711934156379</v>
      </c>
      <c r="AA9" s="3">
        <f t="shared" si="5"/>
        <v>18.518518518518519</v>
      </c>
      <c r="AB9" s="3">
        <f t="shared" si="5"/>
        <v>20.576131687242796</v>
      </c>
      <c r="AC9" s="3">
        <f t="shared" si="5"/>
        <v>21.604938271604937</v>
      </c>
    </row>
    <row r="10" spans="1:29" ht="21" x14ac:dyDescent="0.35">
      <c r="A10" s="2">
        <v>1995</v>
      </c>
      <c r="B10" s="1">
        <v>20.45</v>
      </c>
      <c r="C10" s="1">
        <v>22.15</v>
      </c>
      <c r="D10" s="1">
        <v>24.1</v>
      </c>
      <c r="E10" s="1">
        <v>26.29</v>
      </c>
      <c r="F10" s="1">
        <v>28.59</v>
      </c>
      <c r="G10" s="1">
        <v>31.2</v>
      </c>
      <c r="H10" s="1">
        <v>34.1</v>
      </c>
      <c r="I10" s="1">
        <v>37.24</v>
      </c>
      <c r="J10" s="1">
        <v>40.1</v>
      </c>
      <c r="K10" s="1">
        <v>48.5</v>
      </c>
      <c r="L10" s="1">
        <v>48.5</v>
      </c>
      <c r="M10" s="1">
        <v>48.5</v>
      </c>
      <c r="N10" s="1">
        <v>48.5</v>
      </c>
      <c r="P10" s="2">
        <v>1995</v>
      </c>
      <c r="Q10" s="3">
        <f t="shared" ref="Q10:AC10" si="6">B3/B10</f>
        <v>14.669926650366749</v>
      </c>
      <c r="R10" s="3">
        <f t="shared" si="6"/>
        <v>15.80135440180587</v>
      </c>
      <c r="S10" s="3">
        <f t="shared" si="6"/>
        <v>16.597510373443981</v>
      </c>
      <c r="T10" s="3">
        <f t="shared" si="6"/>
        <v>17.116774438950173</v>
      </c>
      <c r="U10" s="3">
        <f t="shared" si="6"/>
        <v>17.488632388947185</v>
      </c>
      <c r="V10" s="3">
        <f t="shared" si="6"/>
        <v>17.628205128205128</v>
      </c>
      <c r="W10" s="3">
        <f t="shared" si="6"/>
        <v>17.595307917888562</v>
      </c>
      <c r="X10" s="3">
        <f t="shared" si="6"/>
        <v>17.454350161117077</v>
      </c>
      <c r="Y10" s="3">
        <f t="shared" si="6"/>
        <v>18.703241895261844</v>
      </c>
      <c r="Z10" s="3">
        <f t="shared" si="6"/>
        <v>17.52577319587629</v>
      </c>
      <c r="AA10" s="3">
        <f t="shared" si="6"/>
        <v>18.556701030927837</v>
      </c>
      <c r="AB10" s="3">
        <f t="shared" si="6"/>
        <v>20.618556701030929</v>
      </c>
      <c r="AC10" s="3">
        <f t="shared" si="6"/>
        <v>21.649484536082475</v>
      </c>
    </row>
    <row r="11" spans="1:29" ht="21" x14ac:dyDescent="0.35">
      <c r="A11" s="2">
        <v>2247</v>
      </c>
      <c r="B11" s="1">
        <v>20.350000000000001</v>
      </c>
      <c r="C11" s="1">
        <v>22.05</v>
      </c>
      <c r="D11" s="1">
        <v>24.1</v>
      </c>
      <c r="E11" s="1">
        <v>26.25</v>
      </c>
      <c r="F11" s="1">
        <v>28.59</v>
      </c>
      <c r="G11" s="1">
        <v>31.2</v>
      </c>
      <c r="H11" s="1">
        <v>34.049999999999997</v>
      </c>
      <c r="I11" s="1">
        <v>36.9</v>
      </c>
      <c r="J11" s="1">
        <v>39.5</v>
      </c>
      <c r="K11" s="1">
        <v>48</v>
      </c>
      <c r="L11" s="1">
        <v>48</v>
      </c>
      <c r="M11" s="1">
        <v>48</v>
      </c>
      <c r="N11" s="1">
        <v>48</v>
      </c>
      <c r="P11" s="2">
        <v>2247</v>
      </c>
      <c r="Q11" s="3">
        <f t="shared" ref="Q11:AC11" si="7">B3/B11</f>
        <v>14.74201474201474</v>
      </c>
      <c r="R11" s="3">
        <f t="shared" si="7"/>
        <v>15.873015873015872</v>
      </c>
      <c r="S11" s="3">
        <f t="shared" si="7"/>
        <v>16.597510373443981</v>
      </c>
      <c r="T11" s="3">
        <f t="shared" si="7"/>
        <v>17.142857142857142</v>
      </c>
      <c r="U11" s="3">
        <f t="shared" si="7"/>
        <v>17.488632388947185</v>
      </c>
      <c r="V11" s="3">
        <f t="shared" si="7"/>
        <v>17.628205128205128</v>
      </c>
      <c r="W11" s="3">
        <f t="shared" si="7"/>
        <v>17.621145374449341</v>
      </c>
      <c r="X11" s="3">
        <f t="shared" si="7"/>
        <v>17.615176151761517</v>
      </c>
      <c r="Y11" s="3">
        <f t="shared" si="7"/>
        <v>18.9873417721519</v>
      </c>
      <c r="Z11" s="3">
        <f t="shared" si="7"/>
        <v>17.708333333333332</v>
      </c>
      <c r="AA11" s="3">
        <f t="shared" si="7"/>
        <v>18.75</v>
      </c>
      <c r="AB11" s="3">
        <f t="shared" si="7"/>
        <v>20.833333333333332</v>
      </c>
      <c r="AC11" s="3">
        <f t="shared" si="7"/>
        <v>21.875</v>
      </c>
    </row>
    <row r="12" spans="1:29" ht="21" x14ac:dyDescent="0.35">
      <c r="A12" s="2">
        <v>2499</v>
      </c>
      <c r="B12" s="1">
        <v>20.25</v>
      </c>
      <c r="C12" s="1">
        <v>22</v>
      </c>
      <c r="D12" s="1">
        <v>23.95</v>
      </c>
      <c r="E12" s="1">
        <v>26.26</v>
      </c>
      <c r="F12" s="1">
        <v>28.5</v>
      </c>
      <c r="G12" s="1">
        <v>31.2</v>
      </c>
      <c r="H12" s="1">
        <v>34</v>
      </c>
      <c r="I12" s="1">
        <v>36.049999999999997</v>
      </c>
      <c r="J12" s="1">
        <v>38.5</v>
      </c>
      <c r="K12" s="1">
        <v>47.1</v>
      </c>
      <c r="L12" s="1">
        <v>47.1</v>
      </c>
      <c r="M12" s="1">
        <v>47.1</v>
      </c>
      <c r="N12" s="1">
        <v>47.1</v>
      </c>
      <c r="P12" s="2">
        <v>2499</v>
      </c>
      <c r="Q12" s="3">
        <f t="shared" ref="Q12:AC12" si="8">B3/B12</f>
        <v>14.814814814814815</v>
      </c>
      <c r="R12" s="3">
        <f t="shared" si="8"/>
        <v>15.909090909090908</v>
      </c>
      <c r="S12" s="3">
        <f t="shared" si="8"/>
        <v>16.701461377870565</v>
      </c>
      <c r="T12" s="3">
        <f t="shared" si="8"/>
        <v>17.136329017517134</v>
      </c>
      <c r="U12" s="3">
        <f t="shared" si="8"/>
        <v>17.543859649122808</v>
      </c>
      <c r="V12" s="3">
        <f t="shared" si="8"/>
        <v>17.628205128205128</v>
      </c>
      <c r="W12" s="3">
        <f t="shared" si="8"/>
        <v>17.647058823529413</v>
      </c>
      <c r="X12" s="3">
        <f t="shared" si="8"/>
        <v>18.030513176144247</v>
      </c>
      <c r="Y12" s="3">
        <f t="shared" si="8"/>
        <v>19.480519480519479</v>
      </c>
      <c r="Z12" s="3">
        <f t="shared" si="8"/>
        <v>18.046709129511676</v>
      </c>
      <c r="AA12" s="3">
        <f t="shared" si="8"/>
        <v>19.108280254777071</v>
      </c>
      <c r="AB12" s="3">
        <f t="shared" si="8"/>
        <v>21.231422505307854</v>
      </c>
      <c r="AC12" s="3">
        <f t="shared" si="8"/>
        <v>22.292993630573246</v>
      </c>
    </row>
    <row r="13" spans="1:29" ht="21" x14ac:dyDescent="0.35">
      <c r="A13" s="2">
        <v>2751</v>
      </c>
      <c r="B13" s="1">
        <v>19.8</v>
      </c>
      <c r="C13" s="1">
        <v>22</v>
      </c>
      <c r="D13" s="1">
        <v>24</v>
      </c>
      <c r="E13" s="1">
        <v>26.35</v>
      </c>
      <c r="F13" s="1">
        <v>28.45</v>
      </c>
      <c r="G13" s="1">
        <v>31.25</v>
      </c>
      <c r="H13" s="1">
        <v>33.700000000000003</v>
      </c>
      <c r="I13" s="1">
        <v>35.06</v>
      </c>
      <c r="J13" s="1">
        <v>37.4</v>
      </c>
      <c r="K13" s="1">
        <v>46</v>
      </c>
      <c r="L13" s="1">
        <v>46</v>
      </c>
      <c r="M13" s="1">
        <v>46</v>
      </c>
      <c r="N13" s="1">
        <v>46</v>
      </c>
      <c r="P13" s="2">
        <v>2751</v>
      </c>
      <c r="Q13" s="3">
        <f t="shared" ref="Q13:AC13" si="9">B3/B13</f>
        <v>15.15151515151515</v>
      </c>
      <c r="R13" s="3">
        <f t="shared" si="9"/>
        <v>15.909090909090908</v>
      </c>
      <c r="S13" s="3">
        <f t="shared" si="9"/>
        <v>16.666666666666668</v>
      </c>
      <c r="T13" s="3">
        <f t="shared" si="9"/>
        <v>17.077798861480076</v>
      </c>
      <c r="U13" s="3">
        <f t="shared" si="9"/>
        <v>17.574692442882249</v>
      </c>
      <c r="V13" s="3">
        <f t="shared" si="9"/>
        <v>17.600000000000001</v>
      </c>
      <c r="W13" s="3">
        <f t="shared" si="9"/>
        <v>17.804154302670621</v>
      </c>
      <c r="X13" s="3">
        <f t="shared" si="9"/>
        <v>18.539646320593267</v>
      </c>
      <c r="Y13" s="3">
        <f t="shared" si="9"/>
        <v>20.053475935828878</v>
      </c>
      <c r="Z13" s="3">
        <f t="shared" si="9"/>
        <v>18.478260869565219</v>
      </c>
      <c r="AA13" s="3">
        <f t="shared" si="9"/>
        <v>19.565217391304348</v>
      </c>
      <c r="AB13" s="3">
        <f t="shared" si="9"/>
        <v>21.739130434782609</v>
      </c>
      <c r="AC13" s="3">
        <f t="shared" si="9"/>
        <v>22.826086956521738</v>
      </c>
    </row>
    <row r="14" spans="1:29" ht="21" x14ac:dyDescent="0.35">
      <c r="A14" s="2">
        <v>3003</v>
      </c>
      <c r="B14" s="1">
        <v>19.399999999999999</v>
      </c>
      <c r="C14" s="1">
        <v>21.95</v>
      </c>
      <c r="D14" s="1">
        <v>23.9</v>
      </c>
      <c r="E14" s="1">
        <v>26.3</v>
      </c>
      <c r="F14" s="1">
        <v>28.4</v>
      </c>
      <c r="G14" s="1">
        <v>31.1</v>
      </c>
      <c r="H14" s="1">
        <v>32.6</v>
      </c>
      <c r="I14" s="1">
        <v>33.86</v>
      </c>
      <c r="J14" s="1">
        <v>35.950000000000003</v>
      </c>
      <c r="K14" s="1">
        <v>44.75</v>
      </c>
      <c r="L14" s="1">
        <v>44.75</v>
      </c>
      <c r="M14" s="1">
        <v>44.75</v>
      </c>
      <c r="N14" s="1">
        <v>44.75</v>
      </c>
      <c r="P14" s="2">
        <v>3003</v>
      </c>
      <c r="Q14" s="3">
        <f t="shared" ref="Q14:AC14" si="10">B3/B14</f>
        <v>15.463917525773198</v>
      </c>
      <c r="R14" s="3">
        <f t="shared" si="10"/>
        <v>15.945330296127564</v>
      </c>
      <c r="S14" s="3">
        <f t="shared" si="10"/>
        <v>16.736401673640167</v>
      </c>
      <c r="T14" s="3">
        <f t="shared" si="10"/>
        <v>17.110266159695819</v>
      </c>
      <c r="U14" s="3">
        <f t="shared" si="10"/>
        <v>17.605633802816904</v>
      </c>
      <c r="V14" s="3">
        <f t="shared" si="10"/>
        <v>17.684887459807072</v>
      </c>
      <c r="W14" s="3">
        <f t="shared" si="10"/>
        <v>18.404907975460123</v>
      </c>
      <c r="X14" s="3">
        <f t="shared" si="10"/>
        <v>19.196692262256349</v>
      </c>
      <c r="Y14" s="3">
        <f t="shared" si="10"/>
        <v>20.862308762169679</v>
      </c>
      <c r="Z14" s="3">
        <f t="shared" si="10"/>
        <v>18.994413407821231</v>
      </c>
      <c r="AA14" s="3">
        <f t="shared" si="10"/>
        <v>20.11173184357542</v>
      </c>
      <c r="AB14" s="3">
        <f t="shared" si="10"/>
        <v>22.346368715083798</v>
      </c>
      <c r="AC14" s="3">
        <f t="shared" si="10"/>
        <v>23.463687150837988</v>
      </c>
    </row>
    <row r="15" spans="1:29" ht="21" x14ac:dyDescent="0.35">
      <c r="A15" s="2">
        <v>3255</v>
      </c>
      <c r="B15" s="1">
        <v>19.149999999999999</v>
      </c>
      <c r="C15" s="1">
        <v>21.7</v>
      </c>
      <c r="D15" s="1">
        <v>23.8</v>
      </c>
      <c r="E15" s="1">
        <v>26.15</v>
      </c>
      <c r="F15" s="1">
        <v>28.25</v>
      </c>
      <c r="G15" s="1">
        <v>30.3</v>
      </c>
      <c r="H15" s="1">
        <v>31.55</v>
      </c>
      <c r="I15" s="1">
        <v>32.770000000000003</v>
      </c>
      <c r="J15" s="1">
        <v>34.630000000000003</v>
      </c>
      <c r="K15" s="1">
        <v>43.35</v>
      </c>
      <c r="L15" s="1">
        <v>43.35</v>
      </c>
      <c r="M15" s="1">
        <v>43.35</v>
      </c>
      <c r="N15" s="1">
        <v>43.35</v>
      </c>
      <c r="P15" s="2">
        <v>3255</v>
      </c>
      <c r="Q15" s="3">
        <f t="shared" ref="Q15:AC15" si="11">B3/B15</f>
        <v>15.665796344647521</v>
      </c>
      <c r="R15" s="3">
        <f t="shared" si="11"/>
        <v>16.129032258064516</v>
      </c>
      <c r="S15" s="3">
        <f t="shared" si="11"/>
        <v>16.806722689075631</v>
      </c>
      <c r="T15" s="3">
        <f t="shared" si="11"/>
        <v>17.208413001912046</v>
      </c>
      <c r="U15" s="3">
        <f t="shared" si="11"/>
        <v>17.699115044247787</v>
      </c>
      <c r="V15" s="3">
        <f t="shared" si="11"/>
        <v>18.151815181518153</v>
      </c>
      <c r="W15" s="3">
        <f t="shared" si="11"/>
        <v>19.017432646592709</v>
      </c>
      <c r="X15" s="3">
        <f t="shared" si="11"/>
        <v>19.835215135794932</v>
      </c>
      <c r="Y15" s="3">
        <f t="shared" si="11"/>
        <v>21.65752237943979</v>
      </c>
      <c r="Z15" s="3">
        <f t="shared" si="11"/>
        <v>19.6078431372549</v>
      </c>
      <c r="AA15" s="3">
        <f t="shared" si="11"/>
        <v>20.761245674740483</v>
      </c>
      <c r="AB15" s="3">
        <f t="shared" si="11"/>
        <v>23.068050749711649</v>
      </c>
      <c r="AC15" s="3">
        <f t="shared" si="11"/>
        <v>24.221453287197232</v>
      </c>
    </row>
    <row r="16" spans="1:29" ht="21" x14ac:dyDescent="0.35">
      <c r="A16" s="2">
        <v>3507</v>
      </c>
      <c r="B16" s="1">
        <v>18.7</v>
      </c>
      <c r="C16" s="1">
        <v>21.4</v>
      </c>
      <c r="D16" s="1">
        <v>23.6</v>
      </c>
      <c r="E16" s="1">
        <v>25.85</v>
      </c>
      <c r="F16" s="1">
        <v>28</v>
      </c>
      <c r="G16" s="1">
        <v>29.5</v>
      </c>
      <c r="H16" s="1">
        <v>30.6</v>
      </c>
      <c r="I16" s="1">
        <v>31.82</v>
      </c>
      <c r="J16" s="1">
        <v>33.369999999999997</v>
      </c>
      <c r="K16" s="1">
        <v>41.8</v>
      </c>
      <c r="L16" s="1">
        <v>41.8</v>
      </c>
      <c r="M16" s="1">
        <v>41.8</v>
      </c>
      <c r="N16" s="1">
        <v>41.8</v>
      </c>
      <c r="P16" s="2">
        <v>3507</v>
      </c>
      <c r="Q16" s="3">
        <f t="shared" ref="Q16:AC16" si="12">B3/B16</f>
        <v>16.042780748663102</v>
      </c>
      <c r="R16" s="3">
        <f t="shared" si="12"/>
        <v>16.355140186915889</v>
      </c>
      <c r="S16" s="3">
        <f t="shared" si="12"/>
        <v>16.949152542372879</v>
      </c>
      <c r="T16" s="3">
        <f t="shared" si="12"/>
        <v>17.408123791102515</v>
      </c>
      <c r="U16" s="3">
        <f t="shared" si="12"/>
        <v>17.857142857142858</v>
      </c>
      <c r="V16" s="3">
        <f t="shared" si="12"/>
        <v>18.64406779661017</v>
      </c>
      <c r="W16" s="3">
        <f t="shared" si="12"/>
        <v>19.6078431372549</v>
      </c>
      <c r="X16" s="3">
        <f t="shared" si="12"/>
        <v>20.427404148334382</v>
      </c>
      <c r="Y16" s="3">
        <f t="shared" si="12"/>
        <v>22.475277195085408</v>
      </c>
      <c r="Z16" s="3">
        <f t="shared" si="12"/>
        <v>20.334928229665074</v>
      </c>
      <c r="AA16" s="3">
        <f t="shared" si="12"/>
        <v>21.5311004784689</v>
      </c>
      <c r="AB16" s="3">
        <f t="shared" si="12"/>
        <v>23.923444976076556</v>
      </c>
      <c r="AC16" s="3">
        <f t="shared" si="12"/>
        <v>25.119617224880386</v>
      </c>
    </row>
    <row r="17" spans="1:29" ht="21" x14ac:dyDescent="0.35">
      <c r="A17" s="2">
        <v>3759</v>
      </c>
      <c r="B17" s="1">
        <v>18.399999999999999</v>
      </c>
      <c r="C17" s="1">
        <v>20.9</v>
      </c>
      <c r="D17" s="1">
        <v>23.25</v>
      </c>
      <c r="E17" s="1">
        <v>25.5</v>
      </c>
      <c r="F17" s="1">
        <v>27.65</v>
      </c>
      <c r="G17" s="1">
        <v>28.8</v>
      </c>
      <c r="H17" s="1">
        <v>29.9</v>
      </c>
      <c r="I17" s="1">
        <v>31</v>
      </c>
      <c r="J17" s="1">
        <v>32.25</v>
      </c>
      <c r="K17" s="1">
        <v>40.25</v>
      </c>
      <c r="L17" s="1">
        <v>40.25</v>
      </c>
      <c r="M17" s="1">
        <v>40.25</v>
      </c>
      <c r="N17" s="1">
        <v>40.25</v>
      </c>
      <c r="P17" s="2">
        <v>3759</v>
      </c>
      <c r="Q17" s="3">
        <f t="shared" ref="Q17:AC17" si="13">B3/B17</f>
        <v>16.304347826086957</v>
      </c>
      <c r="R17" s="3">
        <f t="shared" si="13"/>
        <v>16.746411483253588</v>
      </c>
      <c r="S17" s="3">
        <f t="shared" si="13"/>
        <v>17.204301075268816</v>
      </c>
      <c r="T17" s="3">
        <f t="shared" si="13"/>
        <v>17.647058823529413</v>
      </c>
      <c r="U17" s="3">
        <f t="shared" si="13"/>
        <v>18.083182640144667</v>
      </c>
      <c r="V17" s="3">
        <f t="shared" si="13"/>
        <v>19.097222222222221</v>
      </c>
      <c r="W17" s="3">
        <f t="shared" si="13"/>
        <v>20.066889632107024</v>
      </c>
      <c r="X17" s="3">
        <f t="shared" si="13"/>
        <v>20.967741935483872</v>
      </c>
      <c r="Y17" s="3">
        <f t="shared" si="13"/>
        <v>23.255813953488371</v>
      </c>
      <c r="Z17" s="3">
        <f t="shared" si="13"/>
        <v>21.118012422360248</v>
      </c>
      <c r="AA17" s="3">
        <f t="shared" si="13"/>
        <v>22.36024844720497</v>
      </c>
      <c r="AB17" s="3">
        <f t="shared" si="13"/>
        <v>24.844720496894411</v>
      </c>
      <c r="AC17" s="3">
        <f t="shared" si="13"/>
        <v>26.086956521739129</v>
      </c>
    </row>
    <row r="18" spans="1:29" ht="21" x14ac:dyDescent="0.35">
      <c r="A18" s="2">
        <v>4242</v>
      </c>
      <c r="B18" s="1">
        <v>17.899999999999999</v>
      </c>
      <c r="C18" s="1">
        <v>20.3</v>
      </c>
      <c r="D18" s="1">
        <v>22.7</v>
      </c>
      <c r="E18" s="1">
        <v>24.81</v>
      </c>
      <c r="F18" s="1">
        <v>27.2</v>
      </c>
      <c r="G18" s="1">
        <v>27.95</v>
      </c>
      <c r="H18" s="1">
        <v>29</v>
      </c>
      <c r="I18" s="1">
        <v>30.15</v>
      </c>
      <c r="J18" s="1">
        <v>31.2</v>
      </c>
      <c r="K18" s="1">
        <v>38.65</v>
      </c>
      <c r="L18" s="1">
        <v>38.65</v>
      </c>
      <c r="M18" s="1">
        <v>38.65</v>
      </c>
      <c r="N18" s="1">
        <v>38.65</v>
      </c>
      <c r="P18" s="2">
        <v>4242</v>
      </c>
      <c r="Q18" s="3">
        <f t="shared" ref="Q18:AC18" si="14">B3/B18</f>
        <v>16.759776536312849</v>
      </c>
      <c r="R18" s="3">
        <f t="shared" si="14"/>
        <v>17.241379310344826</v>
      </c>
      <c r="S18" s="3">
        <f t="shared" si="14"/>
        <v>17.621145374449341</v>
      </c>
      <c r="T18" s="3">
        <f t="shared" si="14"/>
        <v>18.137847642079809</v>
      </c>
      <c r="U18" s="3">
        <f t="shared" si="14"/>
        <v>18.382352941176471</v>
      </c>
      <c r="V18" s="3">
        <f t="shared" si="14"/>
        <v>19.677996422182471</v>
      </c>
      <c r="W18" s="3">
        <f t="shared" si="14"/>
        <v>20.689655172413794</v>
      </c>
      <c r="X18" s="3">
        <f t="shared" si="14"/>
        <v>21.558872305140962</v>
      </c>
      <c r="Y18" s="3">
        <f t="shared" si="14"/>
        <v>24.03846153846154</v>
      </c>
      <c r="Z18" s="3">
        <f t="shared" si="14"/>
        <v>21.992238033635189</v>
      </c>
      <c r="AA18" s="3">
        <f t="shared" si="14"/>
        <v>23.285899094437259</v>
      </c>
      <c r="AB18" s="3">
        <f t="shared" si="14"/>
        <v>25.873221216041397</v>
      </c>
      <c r="AC18" s="3">
        <f t="shared" si="14"/>
        <v>27.166882276843467</v>
      </c>
    </row>
    <row r="19" spans="1:29" ht="21.75" customHeight="1" x14ac:dyDescent="0.35">
      <c r="A19" s="2">
        <v>5355</v>
      </c>
      <c r="B19" s="1">
        <v>14.2</v>
      </c>
      <c r="C19" s="1">
        <v>15.8</v>
      </c>
      <c r="D19" s="1">
        <v>18.2</v>
      </c>
      <c r="E19" s="1">
        <v>20.399999999999999</v>
      </c>
      <c r="F19" s="1">
        <v>23</v>
      </c>
      <c r="G19" s="1">
        <v>23.4</v>
      </c>
      <c r="H19" s="1">
        <v>24.4</v>
      </c>
      <c r="I19" s="1">
        <v>25.33</v>
      </c>
      <c r="J19" s="1">
        <v>25.7</v>
      </c>
      <c r="K19" s="1">
        <v>30.65</v>
      </c>
      <c r="L19" s="1">
        <v>30.65</v>
      </c>
      <c r="M19" s="1">
        <v>30.65</v>
      </c>
      <c r="N19" s="1">
        <v>30.65</v>
      </c>
      <c r="P19" s="2">
        <v>5355</v>
      </c>
      <c r="Q19" s="3">
        <f t="shared" ref="Q19:AC19" si="15">B3/B19</f>
        <v>21.126760563380284</v>
      </c>
      <c r="R19" s="3">
        <f t="shared" si="15"/>
        <v>22.151898734177212</v>
      </c>
      <c r="S19" s="3">
        <f t="shared" si="15"/>
        <v>21.978021978021978</v>
      </c>
      <c r="T19" s="3">
        <f t="shared" si="15"/>
        <v>22.058823529411764</v>
      </c>
      <c r="U19" s="3">
        <f t="shared" si="15"/>
        <v>21.739130434782609</v>
      </c>
      <c r="V19" s="3">
        <f t="shared" si="15"/>
        <v>23.504273504273506</v>
      </c>
      <c r="W19" s="3">
        <f t="shared" si="15"/>
        <v>24.590163934426229</v>
      </c>
      <c r="X19" s="3">
        <f t="shared" si="15"/>
        <v>25.661271219897358</v>
      </c>
      <c r="Y19" s="3">
        <f t="shared" si="15"/>
        <v>29.182879377431906</v>
      </c>
      <c r="Z19" s="3">
        <f t="shared" si="15"/>
        <v>27.73246329526917</v>
      </c>
      <c r="AA19" s="3">
        <f t="shared" si="15"/>
        <v>29.363784665579121</v>
      </c>
      <c r="AB19" s="3">
        <f t="shared" si="15"/>
        <v>32.626427406199021</v>
      </c>
      <c r="AC19" s="3">
        <f t="shared" si="15"/>
        <v>34.257748776508976</v>
      </c>
    </row>
    <row r="20" spans="1:29" ht="47.25" customHeight="1" x14ac:dyDescent="0.25"/>
    <row r="21" spans="1:29" ht="33.75" customHeight="1" x14ac:dyDescent="0.25">
      <c r="A21" s="6"/>
      <c r="B21" s="7"/>
      <c r="C21" s="7"/>
      <c r="D21" s="7"/>
      <c r="E21" s="7"/>
      <c r="F21" s="7" t="s">
        <v>2</v>
      </c>
      <c r="G21" s="7"/>
      <c r="H21" s="7"/>
      <c r="I21" s="7"/>
      <c r="J21" s="7"/>
      <c r="K21" s="8"/>
      <c r="L21" s="42"/>
      <c r="M21" s="42"/>
      <c r="N21" s="42"/>
      <c r="P21" s="6"/>
      <c r="Q21" s="7"/>
      <c r="R21" s="7"/>
      <c r="S21" s="7"/>
      <c r="T21" s="7"/>
      <c r="U21" s="7" t="s">
        <v>3</v>
      </c>
      <c r="V21" s="7"/>
      <c r="W21" s="7"/>
      <c r="X21" s="7"/>
      <c r="Y21" s="7"/>
      <c r="Z21" s="8"/>
      <c r="AA21" s="42"/>
      <c r="AB21" s="42"/>
      <c r="AC21" s="42"/>
    </row>
    <row r="22" spans="1:29" ht="28.5" customHeight="1" x14ac:dyDescent="0.35">
      <c r="A22" s="25"/>
      <c r="B22" s="2">
        <v>300</v>
      </c>
      <c r="C22" s="2">
        <v>350</v>
      </c>
      <c r="D22" s="2">
        <v>400</v>
      </c>
      <c r="E22" s="2">
        <v>450</v>
      </c>
      <c r="F22" s="2">
        <v>500</v>
      </c>
      <c r="G22" s="2">
        <v>550</v>
      </c>
      <c r="H22" s="2">
        <v>600</v>
      </c>
      <c r="I22" s="2">
        <v>650</v>
      </c>
      <c r="J22" s="2">
        <v>750</v>
      </c>
      <c r="K22" s="2">
        <v>850</v>
      </c>
      <c r="L22" s="2">
        <v>900</v>
      </c>
      <c r="M22" s="2">
        <v>1000</v>
      </c>
      <c r="N22" s="2">
        <v>1050</v>
      </c>
      <c r="P22" s="25"/>
      <c r="Q22" s="2">
        <v>300</v>
      </c>
      <c r="R22" s="2">
        <v>350</v>
      </c>
      <c r="S22" s="2">
        <v>400</v>
      </c>
      <c r="T22" s="2">
        <v>450</v>
      </c>
      <c r="U22" s="2">
        <v>500</v>
      </c>
      <c r="V22" s="2">
        <v>550</v>
      </c>
      <c r="W22" s="2">
        <v>600</v>
      </c>
      <c r="X22" s="2">
        <v>650</v>
      </c>
      <c r="Y22" s="2">
        <v>750</v>
      </c>
      <c r="Z22" s="2">
        <v>850</v>
      </c>
      <c r="AA22" s="2">
        <v>900</v>
      </c>
      <c r="AB22" s="2">
        <v>1000</v>
      </c>
      <c r="AC22" s="2">
        <v>1050</v>
      </c>
    </row>
    <row r="23" spans="1:29" ht="21" x14ac:dyDescent="0.35">
      <c r="A23" s="2">
        <v>861</v>
      </c>
      <c r="B23" s="3">
        <f t="shared" ref="B23:K23" si="16">Q22/Q23</f>
        <v>25</v>
      </c>
      <c r="C23" s="3">
        <f t="shared" si="16"/>
        <v>24.005486968449933</v>
      </c>
      <c r="D23" s="3">
        <f t="shared" si="16"/>
        <v>23.995200959808034</v>
      </c>
      <c r="E23" s="3">
        <f t="shared" si="16"/>
        <v>24.793388429752067</v>
      </c>
      <c r="F23" s="3">
        <f t="shared" si="16"/>
        <v>25.201612903225808</v>
      </c>
      <c r="G23" s="3">
        <f t="shared" si="16"/>
        <v>27.805864509605662</v>
      </c>
      <c r="H23" s="3">
        <f t="shared" si="16"/>
        <v>28.598665395614869</v>
      </c>
      <c r="I23" s="3">
        <f t="shared" si="16"/>
        <v>29.599271402550091</v>
      </c>
      <c r="J23" s="3">
        <f t="shared" si="16"/>
        <v>30.599755201958381</v>
      </c>
      <c r="K23" s="3">
        <f t="shared" si="16"/>
        <v>32.805866460825939</v>
      </c>
      <c r="L23" s="3">
        <f t="shared" ref="L23" si="17">AA22/AA23</f>
        <v>34.735623311462753</v>
      </c>
      <c r="M23" s="3">
        <f t="shared" ref="M23" si="18">AB22/AB23</f>
        <v>38.595137012736394</v>
      </c>
      <c r="N23" s="3">
        <f t="shared" ref="N23" si="19">AC22/AC23</f>
        <v>40.524893863373215</v>
      </c>
      <c r="P23" s="2">
        <v>861</v>
      </c>
      <c r="Q23" s="1">
        <v>12</v>
      </c>
      <c r="R23" s="1">
        <v>14.58</v>
      </c>
      <c r="S23" s="1">
        <v>16.670000000000002</v>
      </c>
      <c r="T23" s="1">
        <v>18.149999999999999</v>
      </c>
      <c r="U23" s="1">
        <v>19.84</v>
      </c>
      <c r="V23" s="1">
        <v>19.78</v>
      </c>
      <c r="W23" s="1">
        <v>20.98</v>
      </c>
      <c r="X23" s="1">
        <v>21.96</v>
      </c>
      <c r="Y23" s="1">
        <v>24.51</v>
      </c>
      <c r="Z23" s="1">
        <v>25.91</v>
      </c>
      <c r="AA23" s="1">
        <v>25.91</v>
      </c>
      <c r="AB23" s="1">
        <v>25.91</v>
      </c>
      <c r="AC23" s="1">
        <v>25.91</v>
      </c>
    </row>
    <row r="24" spans="1:29" ht="21" x14ac:dyDescent="0.35">
      <c r="A24" s="2">
        <v>924</v>
      </c>
      <c r="B24" s="3">
        <f t="shared" ref="B24:K24" si="20">Q22/Q24</f>
        <v>20.604395604395602</v>
      </c>
      <c r="C24" s="3">
        <f t="shared" si="20"/>
        <v>22.194039315155358</v>
      </c>
      <c r="D24" s="3">
        <f t="shared" si="20"/>
        <v>23.201856148491881</v>
      </c>
      <c r="E24" s="3">
        <f t="shared" si="20"/>
        <v>24.793388429752067</v>
      </c>
      <c r="F24" s="3">
        <f t="shared" si="20"/>
        <v>26.15062761506276</v>
      </c>
      <c r="G24" s="3">
        <f t="shared" si="20"/>
        <v>28.004073319755602</v>
      </c>
      <c r="H24" s="3">
        <f t="shared" si="20"/>
        <v>30.84832904884319</v>
      </c>
      <c r="I24" s="3">
        <f t="shared" si="20"/>
        <v>31.055900621118013</v>
      </c>
      <c r="J24" s="3">
        <f t="shared" si="20"/>
        <v>31.552376945729911</v>
      </c>
      <c r="K24" s="3">
        <f t="shared" si="20"/>
        <v>32.805866460825939</v>
      </c>
      <c r="L24" s="3">
        <f t="shared" ref="L24" si="21">AA22/AA24</f>
        <v>34.735623311462753</v>
      </c>
      <c r="M24" s="3">
        <f t="shared" ref="M24" si="22">AB22/AB24</f>
        <v>38.595137012736394</v>
      </c>
      <c r="N24" s="3">
        <f t="shared" ref="N24" si="23">AC22/AC24</f>
        <v>40.524893863373215</v>
      </c>
      <c r="P24" s="2">
        <v>924</v>
      </c>
      <c r="Q24" s="1">
        <v>14.56</v>
      </c>
      <c r="R24" s="1">
        <v>15.77</v>
      </c>
      <c r="S24" s="1">
        <v>17.239999999999998</v>
      </c>
      <c r="T24" s="1">
        <v>18.149999999999999</v>
      </c>
      <c r="U24" s="1">
        <v>19.12</v>
      </c>
      <c r="V24" s="1">
        <v>19.64</v>
      </c>
      <c r="W24" s="1">
        <v>19.45</v>
      </c>
      <c r="X24" s="1">
        <v>20.93</v>
      </c>
      <c r="Y24" s="1">
        <v>23.77</v>
      </c>
      <c r="Z24" s="1">
        <v>25.91</v>
      </c>
      <c r="AA24" s="1">
        <v>25.91</v>
      </c>
      <c r="AB24" s="1">
        <v>25.91</v>
      </c>
      <c r="AC24" s="1">
        <v>25.91</v>
      </c>
    </row>
    <row r="25" spans="1:29" ht="21" x14ac:dyDescent="0.35">
      <c r="A25" s="2">
        <v>1008</v>
      </c>
      <c r="B25" s="3">
        <f t="shared" ref="B25:K25" si="24">Q22/Q25</f>
        <v>20.604395604395602</v>
      </c>
      <c r="C25" s="3">
        <f t="shared" si="24"/>
        <v>22.194039315155358</v>
      </c>
      <c r="D25" s="3">
        <f t="shared" si="24"/>
        <v>22.598870056497177</v>
      </c>
      <c r="E25" s="3">
        <f t="shared" si="24"/>
        <v>24.496461622210123</v>
      </c>
      <c r="F25" s="3">
        <f t="shared" si="24"/>
        <v>26.301946344029457</v>
      </c>
      <c r="G25" s="3">
        <f t="shared" si="24"/>
        <v>29.506437768240342</v>
      </c>
      <c r="H25" s="3">
        <f t="shared" si="24"/>
        <v>33.240997229916893</v>
      </c>
      <c r="I25" s="3">
        <f t="shared" si="24"/>
        <v>33.401849948612536</v>
      </c>
      <c r="J25" s="3">
        <f t="shared" si="24"/>
        <v>33.497096918267083</v>
      </c>
      <c r="K25" s="3">
        <f t="shared" si="24"/>
        <v>34.095467308463697</v>
      </c>
      <c r="L25" s="3">
        <f t="shared" ref="L25" si="25">AA22/AA25</f>
        <v>36.101083032490976</v>
      </c>
      <c r="M25" s="3">
        <f t="shared" ref="M25" si="26">AB22/AB25</f>
        <v>40.112314480545528</v>
      </c>
      <c r="N25" s="3">
        <f t="shared" ref="N25" si="27">AC22/AC25</f>
        <v>42.117930204572801</v>
      </c>
      <c r="P25" s="2">
        <v>1008</v>
      </c>
      <c r="Q25" s="1">
        <v>14.56</v>
      </c>
      <c r="R25" s="1">
        <v>15.77</v>
      </c>
      <c r="S25" s="1">
        <v>17.7</v>
      </c>
      <c r="T25" s="1">
        <v>18.37</v>
      </c>
      <c r="U25" s="1">
        <v>19.010000000000002</v>
      </c>
      <c r="V25" s="1">
        <v>18.64</v>
      </c>
      <c r="W25" s="1">
        <v>18.05</v>
      </c>
      <c r="X25" s="1">
        <v>19.46</v>
      </c>
      <c r="Y25" s="1">
        <v>22.39</v>
      </c>
      <c r="Z25" s="1">
        <v>24.93</v>
      </c>
      <c r="AA25" s="1">
        <v>24.93</v>
      </c>
      <c r="AB25" s="1">
        <v>24.93</v>
      </c>
      <c r="AC25" s="1">
        <v>24.93</v>
      </c>
    </row>
    <row r="26" spans="1:29" ht="21" x14ac:dyDescent="0.35">
      <c r="A26" s="2">
        <v>1260</v>
      </c>
      <c r="B26" s="3">
        <f t="shared" ref="B26:K26" si="28">Q22/Q26</f>
        <v>22.796352583586625</v>
      </c>
      <c r="C26" s="3">
        <f t="shared" si="28"/>
        <v>24.005486968449933</v>
      </c>
      <c r="D26" s="3">
        <f t="shared" si="28"/>
        <v>24.405125076266014</v>
      </c>
      <c r="E26" s="3">
        <f t="shared" si="28"/>
        <v>24.793388429752067</v>
      </c>
      <c r="F26" s="3">
        <f t="shared" si="28"/>
        <v>26.096033402922757</v>
      </c>
      <c r="G26" s="3">
        <f t="shared" si="28"/>
        <v>29.506437768240342</v>
      </c>
      <c r="H26" s="3">
        <f t="shared" si="28"/>
        <v>32</v>
      </c>
      <c r="I26" s="3">
        <f t="shared" si="28"/>
        <v>32.89473684210526</v>
      </c>
      <c r="J26" s="3">
        <f t="shared" si="28"/>
        <v>35.394053798961771</v>
      </c>
      <c r="K26" s="3">
        <f t="shared" si="28"/>
        <v>35.699286014279714</v>
      </c>
      <c r="L26" s="3">
        <f t="shared" ref="L26" si="29">AA22/AA26</f>
        <v>37.799244015119697</v>
      </c>
      <c r="M26" s="3">
        <f t="shared" ref="M26" si="30">AB22/AB26</f>
        <v>41.999160016799664</v>
      </c>
      <c r="N26" s="3">
        <f t="shared" ref="N26" si="31">AC22/AC26</f>
        <v>44.099118017639647</v>
      </c>
      <c r="P26" s="2">
        <v>1260</v>
      </c>
      <c r="Q26" s="1">
        <v>13.16</v>
      </c>
      <c r="R26" s="1">
        <v>14.58</v>
      </c>
      <c r="S26" s="1">
        <v>16.39</v>
      </c>
      <c r="T26" s="1">
        <v>18.149999999999999</v>
      </c>
      <c r="U26" s="1">
        <v>19.16</v>
      </c>
      <c r="V26" s="1">
        <v>18.64</v>
      </c>
      <c r="W26" s="1">
        <v>18.75</v>
      </c>
      <c r="X26" s="1">
        <v>19.760000000000002</v>
      </c>
      <c r="Y26" s="1">
        <v>21.19</v>
      </c>
      <c r="Z26" s="1">
        <v>23.81</v>
      </c>
      <c r="AA26" s="1">
        <v>23.81</v>
      </c>
      <c r="AB26" s="1">
        <v>23.81</v>
      </c>
      <c r="AC26" s="1">
        <v>23.81</v>
      </c>
    </row>
    <row r="27" spans="1:29" ht="21" x14ac:dyDescent="0.35">
      <c r="A27" s="2">
        <v>1491</v>
      </c>
      <c r="B27" s="3">
        <f t="shared" ref="B27:K27" si="32">Q22/Q27</f>
        <v>20.202020202020204</v>
      </c>
      <c r="C27" s="3">
        <f t="shared" si="32"/>
        <v>22.801302931596091</v>
      </c>
      <c r="D27" s="3">
        <f t="shared" si="32"/>
        <v>23.894862604540027</v>
      </c>
      <c r="E27" s="3">
        <f t="shared" si="32"/>
        <v>26.470588235294116</v>
      </c>
      <c r="F27" s="3">
        <f t="shared" si="32"/>
        <v>29.411764705882351</v>
      </c>
      <c r="G27" s="3">
        <f t="shared" si="32"/>
        <v>32.352941176470587</v>
      </c>
      <c r="H27" s="3">
        <f t="shared" si="32"/>
        <v>35.294117647058826</v>
      </c>
      <c r="I27" s="3">
        <f t="shared" si="32"/>
        <v>38.235294117647058</v>
      </c>
      <c r="J27" s="3">
        <f t="shared" si="32"/>
        <v>44.117647058823529</v>
      </c>
      <c r="K27" s="3">
        <f t="shared" si="32"/>
        <v>50</v>
      </c>
      <c r="L27" s="3">
        <f t="shared" ref="L27" si="33">AA22/AA27</f>
        <v>52.941176470588232</v>
      </c>
      <c r="M27" s="3">
        <f t="shared" ref="M27" si="34">AB22/AB27</f>
        <v>58.823529411764703</v>
      </c>
      <c r="N27" s="3">
        <f t="shared" ref="N27" si="35">AC22/AC27</f>
        <v>61.764705882352942</v>
      </c>
      <c r="P27" s="2">
        <v>1491</v>
      </c>
      <c r="Q27" s="1">
        <v>14.85</v>
      </c>
      <c r="R27" s="1">
        <v>15.35</v>
      </c>
      <c r="S27" s="1">
        <v>16.739999999999998</v>
      </c>
      <c r="T27" s="1">
        <v>17</v>
      </c>
      <c r="U27" s="1">
        <v>17</v>
      </c>
      <c r="V27" s="1">
        <v>17</v>
      </c>
      <c r="W27" s="1">
        <v>17</v>
      </c>
      <c r="X27" s="1">
        <v>17</v>
      </c>
      <c r="Y27" s="1">
        <v>17</v>
      </c>
      <c r="Z27" s="1">
        <v>17</v>
      </c>
      <c r="AA27" s="1">
        <v>17</v>
      </c>
      <c r="AB27" s="1">
        <v>17</v>
      </c>
      <c r="AC27" s="1">
        <v>17</v>
      </c>
    </row>
    <row r="28" spans="1:29" ht="21" x14ac:dyDescent="0.35">
      <c r="A28" s="2">
        <v>1743</v>
      </c>
      <c r="B28" s="3">
        <f t="shared" ref="B28:K28" si="36">Q22/Q28</f>
        <v>17.201834862385319</v>
      </c>
      <c r="C28" s="3">
        <f t="shared" si="36"/>
        <v>19.001085776330076</v>
      </c>
      <c r="D28" s="3">
        <f t="shared" si="36"/>
        <v>21.09704641350211</v>
      </c>
      <c r="E28" s="3">
        <f t="shared" si="36"/>
        <v>26.470588235294116</v>
      </c>
      <c r="F28" s="3">
        <f t="shared" si="36"/>
        <v>30.303030303030305</v>
      </c>
      <c r="G28" s="3">
        <f t="shared" si="36"/>
        <v>33.333333333333336</v>
      </c>
      <c r="H28" s="3">
        <f t="shared" si="36"/>
        <v>36.363636363636367</v>
      </c>
      <c r="I28" s="3">
        <f t="shared" si="36"/>
        <v>39.393939393939391</v>
      </c>
      <c r="J28" s="3">
        <f t="shared" si="36"/>
        <v>45.454545454545453</v>
      </c>
      <c r="K28" s="3">
        <f t="shared" si="36"/>
        <v>51.515151515151516</v>
      </c>
      <c r="L28" s="3">
        <f t="shared" ref="L28" si="37">AA22/AA28</f>
        <v>54.545454545454547</v>
      </c>
      <c r="M28" s="3">
        <f t="shared" ref="M28" si="38">AB22/AB28</f>
        <v>60.606060606060609</v>
      </c>
      <c r="N28" s="3">
        <f t="shared" ref="N28" si="39">AC22/AC28</f>
        <v>63.636363636363633</v>
      </c>
      <c r="P28" s="2">
        <v>1743</v>
      </c>
      <c r="Q28" s="1">
        <v>17.440000000000001</v>
      </c>
      <c r="R28" s="1">
        <v>18.420000000000002</v>
      </c>
      <c r="S28" s="1">
        <v>18.96</v>
      </c>
      <c r="T28" s="1">
        <v>17</v>
      </c>
      <c r="U28" s="1">
        <v>16.5</v>
      </c>
      <c r="V28" s="1">
        <v>16.5</v>
      </c>
      <c r="W28" s="1">
        <v>16.5</v>
      </c>
      <c r="X28" s="1">
        <v>16.5</v>
      </c>
      <c r="Y28" s="1">
        <v>16.5</v>
      </c>
      <c r="Z28" s="1">
        <v>16.5</v>
      </c>
      <c r="AA28" s="1">
        <v>16.5</v>
      </c>
      <c r="AB28" s="1">
        <v>16.5</v>
      </c>
      <c r="AC28" s="1">
        <v>16.5</v>
      </c>
    </row>
    <row r="29" spans="1:29" ht="21" x14ac:dyDescent="0.35">
      <c r="A29" s="2">
        <v>1995</v>
      </c>
      <c r="B29" s="3">
        <f t="shared" ref="B29:K29" si="40">Q22/Q29</f>
        <v>13.999066728884742</v>
      </c>
      <c r="C29" s="3">
        <f t="shared" si="40"/>
        <v>16.603415559772298</v>
      </c>
      <c r="D29" s="3">
        <f t="shared" si="40"/>
        <v>18.596001859600186</v>
      </c>
      <c r="E29" s="3">
        <f t="shared" si="40"/>
        <v>26.470588235294116</v>
      </c>
      <c r="F29" s="3">
        <f t="shared" si="40"/>
        <v>30.303030303030305</v>
      </c>
      <c r="G29" s="3">
        <f t="shared" si="40"/>
        <v>33.333333333333336</v>
      </c>
      <c r="H29" s="3">
        <f t="shared" si="40"/>
        <v>36.363636363636367</v>
      </c>
      <c r="I29" s="3">
        <f t="shared" si="40"/>
        <v>39.393939393939391</v>
      </c>
      <c r="J29" s="3">
        <f t="shared" si="40"/>
        <v>45.454545454545453</v>
      </c>
      <c r="K29" s="3">
        <f t="shared" si="40"/>
        <v>51.515151515151516</v>
      </c>
      <c r="L29" s="3">
        <f t="shared" ref="L29" si="41">AA22/AA29</f>
        <v>54.545454545454547</v>
      </c>
      <c r="M29" s="3">
        <f t="shared" ref="M29" si="42">AB22/AB29</f>
        <v>60.606060606060609</v>
      </c>
      <c r="N29" s="3">
        <f t="shared" ref="N29" si="43">AC22/AC29</f>
        <v>63.636363636363633</v>
      </c>
      <c r="P29" s="2">
        <v>1995</v>
      </c>
      <c r="Q29" s="1">
        <v>21.43</v>
      </c>
      <c r="R29" s="1">
        <v>21.08</v>
      </c>
      <c r="S29" s="1">
        <v>21.51</v>
      </c>
      <c r="T29" s="1">
        <v>17</v>
      </c>
      <c r="U29" s="1">
        <v>16.5</v>
      </c>
      <c r="V29" s="1">
        <v>16.5</v>
      </c>
      <c r="W29" s="1">
        <v>16.5</v>
      </c>
      <c r="X29" s="1">
        <v>16.5</v>
      </c>
      <c r="Y29" s="1">
        <v>16.5</v>
      </c>
      <c r="Z29" s="1">
        <v>16.5</v>
      </c>
      <c r="AA29" s="1">
        <v>16.5</v>
      </c>
      <c r="AB29" s="1">
        <v>16.5</v>
      </c>
      <c r="AC29" s="1">
        <v>16.5</v>
      </c>
    </row>
    <row r="30" spans="1:29" ht="21" x14ac:dyDescent="0.35">
      <c r="A30" s="2">
        <v>2247</v>
      </c>
      <c r="B30" s="3">
        <f t="shared" ref="B30:K30" si="44">Q22/Q30</f>
        <v>12.401818933443572</v>
      </c>
      <c r="C30" s="3">
        <f t="shared" si="44"/>
        <v>15.597147950089125</v>
      </c>
      <c r="D30" s="3">
        <f t="shared" si="44"/>
        <v>17.59788825340959</v>
      </c>
      <c r="E30" s="3">
        <f t="shared" si="44"/>
        <v>26.470588235294116</v>
      </c>
      <c r="F30" s="3">
        <f t="shared" si="44"/>
        <v>30.303030303030305</v>
      </c>
      <c r="G30" s="3">
        <f t="shared" si="44"/>
        <v>33.333333333333336</v>
      </c>
      <c r="H30" s="3">
        <f t="shared" si="44"/>
        <v>36.363636363636367</v>
      </c>
      <c r="I30" s="3">
        <f t="shared" si="44"/>
        <v>39.393939393939391</v>
      </c>
      <c r="J30" s="3">
        <f t="shared" si="44"/>
        <v>45.454545454545453</v>
      </c>
      <c r="K30" s="3">
        <f t="shared" si="44"/>
        <v>51.515151515151516</v>
      </c>
      <c r="L30" s="3">
        <f t="shared" ref="L30" si="45">AA22/AA30</f>
        <v>54.545454545454547</v>
      </c>
      <c r="M30" s="3">
        <f t="shared" ref="M30" si="46">AB22/AB30</f>
        <v>60.606060606060609</v>
      </c>
      <c r="N30" s="3">
        <f t="shared" ref="N30" si="47">AC22/AC30</f>
        <v>63.636363636363633</v>
      </c>
      <c r="P30" s="2">
        <v>2247</v>
      </c>
      <c r="Q30" s="1">
        <v>24.19</v>
      </c>
      <c r="R30" s="1">
        <v>22.44</v>
      </c>
      <c r="S30" s="1">
        <v>22.73</v>
      </c>
      <c r="T30" s="1">
        <v>17</v>
      </c>
      <c r="U30" s="1">
        <v>16.5</v>
      </c>
      <c r="V30" s="1">
        <v>16.5</v>
      </c>
      <c r="W30" s="1">
        <v>16.5</v>
      </c>
      <c r="X30" s="1">
        <v>16.5</v>
      </c>
      <c r="Y30" s="1">
        <v>16.5</v>
      </c>
      <c r="Z30" s="1">
        <v>16.5</v>
      </c>
      <c r="AA30" s="1">
        <v>16.5</v>
      </c>
      <c r="AB30" s="1">
        <v>16.5</v>
      </c>
      <c r="AC30" s="1">
        <v>16.5</v>
      </c>
    </row>
    <row r="31" spans="1:29" ht="21" x14ac:dyDescent="0.35">
      <c r="A31" s="2">
        <v>2499</v>
      </c>
      <c r="B31" s="3">
        <f t="shared" ref="B31:K31" si="48">Q22/Q31</f>
        <v>11.801730920535011</v>
      </c>
      <c r="C31" s="3">
        <f t="shared" si="48"/>
        <v>15.19756838905775</v>
      </c>
      <c r="D31" s="3">
        <f t="shared" si="48"/>
        <v>17.196904557179707</v>
      </c>
      <c r="E31" s="3">
        <f t="shared" si="48"/>
        <v>26.470588235294116</v>
      </c>
      <c r="F31" s="3">
        <f t="shared" si="48"/>
        <v>30.303030303030305</v>
      </c>
      <c r="G31" s="3">
        <f t="shared" si="48"/>
        <v>33.333333333333336</v>
      </c>
      <c r="H31" s="3">
        <f t="shared" si="48"/>
        <v>36.363636363636367</v>
      </c>
      <c r="I31" s="3">
        <f t="shared" si="48"/>
        <v>39.393939393939391</v>
      </c>
      <c r="J31" s="3">
        <f t="shared" si="48"/>
        <v>45.454545454545453</v>
      </c>
      <c r="K31" s="3">
        <f t="shared" si="48"/>
        <v>51.515151515151516</v>
      </c>
      <c r="L31" s="3">
        <f t="shared" ref="L31" si="49">AA22/AA31</f>
        <v>54.545454545454547</v>
      </c>
      <c r="M31" s="3">
        <f t="shared" ref="M31" si="50">AB22/AB31</f>
        <v>60.606060606060609</v>
      </c>
      <c r="N31" s="3">
        <f t="shared" ref="N31" si="51">AC22/AC31</f>
        <v>63.636363636363633</v>
      </c>
      <c r="P31" s="2">
        <v>2499</v>
      </c>
      <c r="Q31" s="1">
        <v>25.42</v>
      </c>
      <c r="R31" s="1">
        <v>23.03</v>
      </c>
      <c r="S31" s="1">
        <v>23.26</v>
      </c>
      <c r="T31" s="1">
        <v>17</v>
      </c>
      <c r="U31" s="1">
        <v>16.5</v>
      </c>
      <c r="V31" s="1">
        <v>16.5</v>
      </c>
      <c r="W31" s="1">
        <v>16.5</v>
      </c>
      <c r="X31" s="1">
        <v>16.5</v>
      </c>
      <c r="Y31" s="1">
        <v>16.5</v>
      </c>
      <c r="Z31" s="1">
        <v>16.5</v>
      </c>
      <c r="AA31" s="1">
        <v>16.5</v>
      </c>
      <c r="AB31" s="1">
        <v>16.5</v>
      </c>
      <c r="AC31" s="1">
        <v>16.5</v>
      </c>
    </row>
    <row r="32" spans="1:29" ht="21" x14ac:dyDescent="0.35">
      <c r="A32" s="2">
        <v>2751</v>
      </c>
      <c r="B32" s="3">
        <f t="shared" ref="B32:K32" si="52">Q22/Q32</f>
        <v>11.198208286674133</v>
      </c>
      <c r="C32" s="3">
        <f t="shared" si="52"/>
        <v>14.498757249378624</v>
      </c>
      <c r="D32" s="3">
        <f>S22/S32</f>
        <v>16.89902830587241</v>
      </c>
      <c r="E32" s="3">
        <f t="shared" si="52"/>
        <v>26.470588235294116</v>
      </c>
      <c r="F32" s="3">
        <f t="shared" si="52"/>
        <v>30.303030303030305</v>
      </c>
      <c r="G32" s="3">
        <f t="shared" si="52"/>
        <v>33.333333333333336</v>
      </c>
      <c r="H32" s="3">
        <f t="shared" si="52"/>
        <v>36.363636363636367</v>
      </c>
      <c r="I32" s="3">
        <f t="shared" si="52"/>
        <v>39.393939393939391</v>
      </c>
      <c r="J32" s="3">
        <f t="shared" si="52"/>
        <v>45.454545454545453</v>
      </c>
      <c r="K32" s="3">
        <f t="shared" si="52"/>
        <v>51.515151515151516</v>
      </c>
      <c r="L32" s="3">
        <f t="shared" ref="L32" si="53">AA22/AA32</f>
        <v>54.545454545454547</v>
      </c>
      <c r="M32" s="3">
        <f t="shared" ref="M32" si="54">AB22/AB32</f>
        <v>60.606060606060609</v>
      </c>
      <c r="N32" s="3">
        <f t="shared" ref="N32" si="55">AC22/AC32</f>
        <v>63.636363636363633</v>
      </c>
      <c r="P32" s="2">
        <v>2751</v>
      </c>
      <c r="Q32" s="1">
        <v>26.79</v>
      </c>
      <c r="R32" s="1">
        <v>24.14</v>
      </c>
      <c r="S32" s="1">
        <v>23.67</v>
      </c>
      <c r="T32" s="1">
        <v>17</v>
      </c>
      <c r="U32" s="1">
        <v>16.5</v>
      </c>
      <c r="V32" s="1">
        <v>16.5</v>
      </c>
      <c r="W32" s="1">
        <v>16.5</v>
      </c>
      <c r="X32" s="1">
        <v>16.5</v>
      </c>
      <c r="Y32" s="1">
        <v>16.5</v>
      </c>
      <c r="Z32" s="1">
        <v>16.5</v>
      </c>
      <c r="AA32" s="1">
        <v>16.5</v>
      </c>
      <c r="AB32" s="1">
        <v>16.5</v>
      </c>
      <c r="AC32" s="1">
        <v>16.5</v>
      </c>
    </row>
    <row r="33" spans="1:29" ht="21" x14ac:dyDescent="0.35">
      <c r="A33" s="2">
        <v>3003</v>
      </c>
      <c r="B33" s="3">
        <f t="shared" ref="B33:K33" si="56">Q22/Q33</f>
        <v>10.79913606911447</v>
      </c>
      <c r="C33" s="3">
        <f t="shared" si="56"/>
        <v>14</v>
      </c>
      <c r="D33" s="3">
        <f t="shared" si="56"/>
        <v>16.501650165016503</v>
      </c>
      <c r="E33" s="3">
        <f t="shared" si="56"/>
        <v>26.470588235294116</v>
      </c>
      <c r="F33" s="3">
        <f t="shared" si="56"/>
        <v>30.303030303030305</v>
      </c>
      <c r="G33" s="3">
        <f t="shared" si="56"/>
        <v>33.333333333333336</v>
      </c>
      <c r="H33" s="3">
        <f t="shared" si="56"/>
        <v>36.363636363636367</v>
      </c>
      <c r="I33" s="3">
        <f t="shared" si="56"/>
        <v>39.393939393939391</v>
      </c>
      <c r="J33" s="3">
        <f t="shared" si="56"/>
        <v>45.454545454545453</v>
      </c>
      <c r="K33" s="3">
        <f t="shared" si="56"/>
        <v>51.515151515151516</v>
      </c>
      <c r="L33" s="3">
        <f t="shared" ref="L33" si="57">AA22/AA33</f>
        <v>54.545454545454547</v>
      </c>
      <c r="M33" s="3">
        <f t="shared" ref="M33" si="58">AB22/AB33</f>
        <v>60.606060606060609</v>
      </c>
      <c r="N33" s="3">
        <f t="shared" ref="N33" si="59">AC22/AC33</f>
        <v>63.636363636363633</v>
      </c>
      <c r="P33" s="2">
        <v>3003</v>
      </c>
      <c r="Q33" s="1">
        <v>27.78</v>
      </c>
      <c r="R33" s="1">
        <v>25</v>
      </c>
      <c r="S33" s="1">
        <v>24.24</v>
      </c>
      <c r="T33" s="1">
        <v>17</v>
      </c>
      <c r="U33" s="1">
        <v>16.5</v>
      </c>
      <c r="V33" s="1">
        <v>16.5</v>
      </c>
      <c r="W33" s="1">
        <v>16.5</v>
      </c>
      <c r="X33" s="1">
        <v>16.5</v>
      </c>
      <c r="Y33" s="1">
        <v>16.5</v>
      </c>
      <c r="Z33" s="1">
        <v>16.5</v>
      </c>
      <c r="AA33" s="1">
        <v>16.5</v>
      </c>
      <c r="AB33" s="1">
        <v>16.5</v>
      </c>
      <c r="AC33" s="1">
        <v>16.5</v>
      </c>
    </row>
    <row r="34" spans="1:29" ht="21" x14ac:dyDescent="0.35">
      <c r="A34" s="2">
        <v>3255</v>
      </c>
      <c r="B34" s="3">
        <f t="shared" ref="B34:K34" si="60">Q22/Q34</f>
        <v>10.200612036722204</v>
      </c>
      <c r="C34" s="3">
        <f t="shared" si="60"/>
        <v>13.00148588410104</v>
      </c>
      <c r="D34" s="3">
        <f t="shared" si="60"/>
        <v>16</v>
      </c>
      <c r="E34" s="3">
        <f t="shared" si="60"/>
        <v>26.470588235294116</v>
      </c>
      <c r="F34" s="3">
        <f t="shared" si="60"/>
        <v>29.411764705882351</v>
      </c>
      <c r="G34" s="3">
        <f t="shared" si="60"/>
        <v>33.333333333333336</v>
      </c>
      <c r="H34" s="3">
        <f t="shared" si="60"/>
        <v>36.363636363636367</v>
      </c>
      <c r="I34" s="3">
        <f t="shared" si="60"/>
        <v>39.393939393939391</v>
      </c>
      <c r="J34" s="3">
        <f t="shared" si="60"/>
        <v>45.454545454545453</v>
      </c>
      <c r="K34" s="3">
        <f t="shared" si="60"/>
        <v>51.515151515151516</v>
      </c>
      <c r="L34" s="3">
        <f t="shared" ref="L34" si="61">AA22/AA34</f>
        <v>54.545454545454547</v>
      </c>
      <c r="M34" s="3">
        <f t="shared" ref="M34" si="62">AB22/AB34</f>
        <v>60.606060606060609</v>
      </c>
      <c r="N34" s="3">
        <f t="shared" ref="N34" si="63">AC22/AC34</f>
        <v>63.636363636363633</v>
      </c>
      <c r="P34" s="2">
        <v>3255</v>
      </c>
      <c r="Q34" s="1">
        <v>29.41</v>
      </c>
      <c r="R34" s="1">
        <v>26.92</v>
      </c>
      <c r="S34" s="1">
        <v>25</v>
      </c>
      <c r="T34" s="1">
        <v>17</v>
      </c>
      <c r="U34" s="1">
        <v>17</v>
      </c>
      <c r="V34" s="1">
        <v>16.5</v>
      </c>
      <c r="W34" s="1">
        <v>16.5</v>
      </c>
      <c r="X34" s="1">
        <v>16.5</v>
      </c>
      <c r="Y34" s="1">
        <v>16.5</v>
      </c>
      <c r="Z34" s="1">
        <v>16.5</v>
      </c>
      <c r="AA34" s="1">
        <v>16.5</v>
      </c>
      <c r="AB34" s="1">
        <v>16.5</v>
      </c>
      <c r="AC34" s="1">
        <v>16.5</v>
      </c>
    </row>
    <row r="35" spans="1:29" ht="21" x14ac:dyDescent="0.35">
      <c r="A35" s="2">
        <v>3507</v>
      </c>
      <c r="B35" s="3">
        <f t="shared" ref="B35:K35" si="64">Q22/Q35</f>
        <v>10.200612036722204</v>
      </c>
      <c r="C35" s="3">
        <f t="shared" si="64"/>
        <v>12.398157987956075</v>
      </c>
      <c r="D35" s="3">
        <f t="shared" si="64"/>
        <v>15.497869043006588</v>
      </c>
      <c r="E35" s="3">
        <f t="shared" si="64"/>
        <v>26.470588235294116</v>
      </c>
      <c r="F35" s="3">
        <f t="shared" si="64"/>
        <v>29.411764705882351</v>
      </c>
      <c r="G35" s="3">
        <f t="shared" si="64"/>
        <v>33.333333333333336</v>
      </c>
      <c r="H35" s="3">
        <f t="shared" si="64"/>
        <v>36.363636363636367</v>
      </c>
      <c r="I35" s="3">
        <f t="shared" si="64"/>
        <v>39.393939393939391</v>
      </c>
      <c r="J35" s="3">
        <f t="shared" si="64"/>
        <v>45.454545454545453</v>
      </c>
      <c r="K35" s="3">
        <f t="shared" si="64"/>
        <v>51.515151515151516</v>
      </c>
      <c r="L35" s="3">
        <f t="shared" ref="L35" si="65">AA22/AA35</f>
        <v>54.545454545454547</v>
      </c>
      <c r="M35" s="3">
        <f t="shared" ref="M35" si="66">AB22/AB35</f>
        <v>60.606060606060609</v>
      </c>
      <c r="N35" s="3">
        <f t="shared" ref="N35" si="67">AC22/AC35</f>
        <v>63.636363636363633</v>
      </c>
      <c r="P35" s="2">
        <v>3507</v>
      </c>
      <c r="Q35" s="1">
        <v>29.41</v>
      </c>
      <c r="R35" s="1">
        <v>28.23</v>
      </c>
      <c r="S35" s="1">
        <v>25.81</v>
      </c>
      <c r="T35" s="1">
        <v>17</v>
      </c>
      <c r="U35" s="1">
        <v>17</v>
      </c>
      <c r="V35" s="1">
        <v>16.5</v>
      </c>
      <c r="W35" s="1">
        <v>16.5</v>
      </c>
      <c r="X35" s="1">
        <v>16.5</v>
      </c>
      <c r="Y35" s="1">
        <v>16.5</v>
      </c>
      <c r="Z35" s="1">
        <v>16.5</v>
      </c>
      <c r="AA35" s="1">
        <v>16.5</v>
      </c>
      <c r="AB35" s="1">
        <v>16.5</v>
      </c>
      <c r="AC35" s="1">
        <v>16.5</v>
      </c>
    </row>
    <row r="36" spans="1:29" ht="21" x14ac:dyDescent="0.35">
      <c r="A36" s="2">
        <v>3759</v>
      </c>
      <c r="B36" s="3">
        <f t="shared" ref="B36:K36" si="68">Q22/Q36</f>
        <v>10.398613518197573</v>
      </c>
      <c r="C36" s="3">
        <f t="shared" si="68"/>
        <v>11.998628728145354</v>
      </c>
      <c r="D36" s="3">
        <f t="shared" si="68"/>
        <v>14.998125234345705</v>
      </c>
      <c r="E36" s="3">
        <f t="shared" si="68"/>
        <v>26.470588235294116</v>
      </c>
      <c r="F36" s="3">
        <f t="shared" si="68"/>
        <v>29.411764705882351</v>
      </c>
      <c r="G36" s="3">
        <f t="shared" si="68"/>
        <v>33.333333333333336</v>
      </c>
      <c r="H36" s="3">
        <f t="shared" si="68"/>
        <v>36.363636363636367</v>
      </c>
      <c r="I36" s="3">
        <f t="shared" si="68"/>
        <v>39.393939393939391</v>
      </c>
      <c r="J36" s="3">
        <f t="shared" si="68"/>
        <v>45.454545454545453</v>
      </c>
      <c r="K36" s="3">
        <f t="shared" si="68"/>
        <v>51.515151515151516</v>
      </c>
      <c r="L36" s="3">
        <f t="shared" ref="L36" si="69">AA22/AA36</f>
        <v>54.545454545454547</v>
      </c>
      <c r="M36" s="3">
        <f t="shared" ref="M36" si="70">AB22/AB36</f>
        <v>60.606060606060609</v>
      </c>
      <c r="N36" s="3">
        <f t="shared" ref="N36" si="71">AC22/AC36</f>
        <v>63.636363636363633</v>
      </c>
      <c r="P36" s="2">
        <v>3759</v>
      </c>
      <c r="Q36" s="1">
        <v>28.85</v>
      </c>
      <c r="R36" s="1">
        <v>29.17</v>
      </c>
      <c r="S36" s="1">
        <v>26.67</v>
      </c>
      <c r="T36" s="1">
        <v>17</v>
      </c>
      <c r="U36" s="1">
        <v>17</v>
      </c>
      <c r="V36" s="1">
        <v>16.5</v>
      </c>
      <c r="W36" s="1">
        <v>16.5</v>
      </c>
      <c r="X36" s="1">
        <v>16.5</v>
      </c>
      <c r="Y36" s="1">
        <v>16.5</v>
      </c>
      <c r="Z36" s="1">
        <v>16.5</v>
      </c>
      <c r="AA36" s="1">
        <v>16.5</v>
      </c>
      <c r="AB36" s="1">
        <v>16.5</v>
      </c>
      <c r="AC36" s="1">
        <v>16.5</v>
      </c>
    </row>
    <row r="37" spans="1:29" ht="21" x14ac:dyDescent="0.35">
      <c r="A37" s="2">
        <v>4242</v>
      </c>
      <c r="B37" s="3">
        <f t="shared" ref="B37:K37" si="72">Q22/Q37</f>
        <v>10.200612036722204</v>
      </c>
      <c r="C37" s="3">
        <f t="shared" si="72"/>
        <v>11.998628728145354</v>
      </c>
      <c r="D37" s="3">
        <f t="shared" si="72"/>
        <v>13.600816048962937</v>
      </c>
      <c r="E37" s="3">
        <f t="shared" si="72"/>
        <v>26.470588235294116</v>
      </c>
      <c r="F37" s="3">
        <f t="shared" si="72"/>
        <v>29.411764705882351</v>
      </c>
      <c r="G37" s="3">
        <f t="shared" si="72"/>
        <v>32.352941176470587</v>
      </c>
      <c r="H37" s="3">
        <f t="shared" si="72"/>
        <v>35.294117647058826</v>
      </c>
      <c r="I37" s="3">
        <f t="shared" si="72"/>
        <v>38.235294117647058</v>
      </c>
      <c r="J37" s="3">
        <f t="shared" si="72"/>
        <v>44.117647058823529</v>
      </c>
      <c r="K37" s="3">
        <f t="shared" si="72"/>
        <v>50</v>
      </c>
      <c r="L37" s="3">
        <f t="shared" ref="L37" si="73">AA22/AA37</f>
        <v>52.941176470588232</v>
      </c>
      <c r="M37" s="3">
        <f t="shared" ref="M37" si="74">AB22/AB37</f>
        <v>58.823529411764703</v>
      </c>
      <c r="N37" s="3">
        <f t="shared" ref="N37" si="75">AC22/AC37</f>
        <v>61.764705882352942</v>
      </c>
      <c r="P37" s="2">
        <v>4242</v>
      </c>
      <c r="Q37" s="1">
        <v>29.41</v>
      </c>
      <c r="R37" s="1">
        <v>29.17</v>
      </c>
      <c r="S37" s="1">
        <v>29.41</v>
      </c>
      <c r="T37" s="1">
        <v>17</v>
      </c>
      <c r="U37" s="1">
        <v>17</v>
      </c>
      <c r="V37" s="1">
        <v>17</v>
      </c>
      <c r="W37" s="1">
        <v>17</v>
      </c>
      <c r="X37" s="1">
        <v>17</v>
      </c>
      <c r="Y37" s="1">
        <v>17</v>
      </c>
      <c r="Z37" s="1">
        <v>17</v>
      </c>
      <c r="AA37" s="1">
        <v>17</v>
      </c>
      <c r="AB37" s="1">
        <v>17</v>
      </c>
      <c r="AC37" s="1">
        <v>17</v>
      </c>
    </row>
    <row r="38" spans="1:29" ht="21" x14ac:dyDescent="0.35">
      <c r="A38" s="2">
        <v>5355</v>
      </c>
      <c r="B38" s="3">
        <f t="shared" ref="B38:K38" si="76">Q22/Q38</f>
        <v>7.1994240460763139</v>
      </c>
      <c r="C38" s="3">
        <f t="shared" si="76"/>
        <v>8.8006034699522253</v>
      </c>
      <c r="D38" s="3">
        <f t="shared" si="76"/>
        <v>11.201344161299355</v>
      </c>
      <c r="E38" s="3">
        <f t="shared" si="76"/>
        <v>25.714285714285715</v>
      </c>
      <c r="F38" s="3">
        <f t="shared" si="76"/>
        <v>28.571428571428573</v>
      </c>
      <c r="G38" s="3">
        <f t="shared" si="76"/>
        <v>31.428571428571427</v>
      </c>
      <c r="H38" s="3">
        <f t="shared" si="76"/>
        <v>34.285714285714285</v>
      </c>
      <c r="I38" s="3">
        <f t="shared" si="76"/>
        <v>37.142857142857146</v>
      </c>
      <c r="J38" s="3">
        <f t="shared" si="76"/>
        <v>42.857142857142854</v>
      </c>
      <c r="K38" s="3">
        <f t="shared" si="76"/>
        <v>48.571428571428569</v>
      </c>
      <c r="L38" s="3">
        <f t="shared" ref="L38" si="77">AA22/AA38</f>
        <v>51.428571428571431</v>
      </c>
      <c r="M38" s="3">
        <f t="shared" ref="M38" si="78">AB22/AB38</f>
        <v>57.142857142857146</v>
      </c>
      <c r="N38" s="3">
        <f t="shared" ref="N38" si="79">AC22/AC38</f>
        <v>60</v>
      </c>
      <c r="P38" s="2">
        <v>5355</v>
      </c>
      <c r="Q38" s="1">
        <v>41.67</v>
      </c>
      <c r="R38" s="1">
        <v>39.770000000000003</v>
      </c>
      <c r="S38" s="1">
        <v>35.71</v>
      </c>
      <c r="T38" s="1">
        <v>17.5</v>
      </c>
      <c r="U38" s="1">
        <v>17.5</v>
      </c>
      <c r="V38" s="1">
        <v>17.5</v>
      </c>
      <c r="W38" s="1">
        <v>17.5</v>
      </c>
      <c r="X38" s="1">
        <v>17.5</v>
      </c>
      <c r="Y38" s="1">
        <v>17.5</v>
      </c>
      <c r="Z38" s="1">
        <v>17.5</v>
      </c>
      <c r="AA38" s="1">
        <v>17.5</v>
      </c>
      <c r="AB38" s="1">
        <v>17.5</v>
      </c>
      <c r="AC38" s="1">
        <v>17.5</v>
      </c>
    </row>
    <row r="41" spans="1:29" ht="45.75" customHeight="1" x14ac:dyDescent="0.25">
      <c r="K41" s="16" t="s">
        <v>5</v>
      </c>
      <c r="L41" s="17" t="s">
        <v>4</v>
      </c>
      <c r="M41" s="18" t="s">
        <v>6</v>
      </c>
    </row>
  </sheetData>
  <conditionalFormatting sqref="Q4:Z19">
    <cfRule type="cellIs" dxfId="238" priority="32" operator="greaterThan">
      <formula>17</formula>
    </cfRule>
    <cfRule type="cellIs" dxfId="237" priority="35" operator="between">
      <formula>16</formula>
      <formula>17</formula>
    </cfRule>
    <cfRule type="cellIs" dxfId="236" priority="36" operator="lessThan">
      <formula>16</formula>
    </cfRule>
    <cfRule type="cellIs" dxfId="235" priority="37" operator="greaterThan">
      <formula>17</formula>
    </cfRule>
    <cfRule type="cellIs" dxfId="234" priority="38" operator="greaterThan">
      <formula>16.5</formula>
    </cfRule>
    <cfRule type="cellIs" dxfId="233" priority="39" operator="between">
      <formula>16</formula>
      <formula>17</formula>
    </cfRule>
    <cfRule type="cellIs" dxfId="232" priority="40" operator="lessThan">
      <formula>16.5</formula>
    </cfRule>
    <cfRule type="cellIs" dxfId="231" priority="41" operator="lessThan">
      <formula>"16.5"</formula>
    </cfRule>
    <cfRule type="cellIs" dxfId="230" priority="42" operator="greaterThan">
      <formula>16.5</formula>
    </cfRule>
    <cfRule type="cellIs" dxfId="229" priority="43" operator="greaterThan">
      <formula>"16.5"</formula>
    </cfRule>
    <cfRule type="cellIs" dxfId="228" priority="45" operator="equal">
      <formula>17</formula>
    </cfRule>
    <cfRule type="cellIs" dxfId="227" priority="46" operator="lessThan">
      <formula>17</formula>
    </cfRule>
    <cfRule type="cellIs" dxfId="226" priority="47" operator="lessThan">
      <formula>17</formula>
    </cfRule>
    <cfRule type="cellIs" dxfId="225" priority="53" operator="lessThan">
      <formula>17</formula>
    </cfRule>
    <cfRule type="cellIs" dxfId="224" priority="54" operator="greaterThan">
      <formula>17</formula>
    </cfRule>
  </conditionalFormatting>
  <conditionalFormatting sqref="Q23:Z38">
    <cfRule type="cellIs" dxfId="223" priority="27" operator="between">
      <formula>16</formula>
      <formula>17</formula>
    </cfRule>
    <cfRule type="cellIs" dxfId="222" priority="28" operator="lessThan">
      <formula>16</formula>
    </cfRule>
    <cfRule type="cellIs" dxfId="221" priority="29" operator="greaterThan">
      <formula>17</formula>
    </cfRule>
    <cfRule type="cellIs" dxfId="220" priority="30" operator="between">
      <formula>16</formula>
      <formula>17</formula>
    </cfRule>
    <cfRule type="cellIs" dxfId="219" priority="31" operator="lessThan">
      <formula>16</formula>
    </cfRule>
    <cfRule type="cellIs" dxfId="218" priority="33" operator="greaterThan">
      <formula>17</formula>
    </cfRule>
    <cfRule type="cellIs" dxfId="217" priority="34" operator="greaterThan">
      <formula>17</formula>
    </cfRule>
    <cfRule type="cellIs" dxfId="216" priority="50" operator="greaterThan">
      <formula>17</formula>
    </cfRule>
  </conditionalFormatting>
  <conditionalFormatting sqref="Q23:Z38">
    <cfRule type="cellIs" dxfId="215" priority="44" operator="equal">
      <formula>17</formula>
    </cfRule>
    <cfRule type="cellIs" dxfId="214" priority="48" operator="lessThan">
      <formula>17</formula>
    </cfRule>
    <cfRule type="cellIs" dxfId="213" priority="49" operator="greaterThan">
      <formula>17</formula>
    </cfRule>
  </conditionalFormatting>
  <conditionalFormatting sqref="AA4:AC19">
    <cfRule type="cellIs" dxfId="212" priority="12" operator="greaterThan">
      <formula>17</formula>
    </cfRule>
    <cfRule type="cellIs" dxfId="211" priority="13" operator="between">
      <formula>16</formula>
      <formula>17</formula>
    </cfRule>
    <cfRule type="cellIs" dxfId="210" priority="14" operator="lessThan">
      <formula>16</formula>
    </cfRule>
    <cfRule type="cellIs" dxfId="209" priority="15" operator="greaterThan">
      <formula>17</formula>
    </cfRule>
    <cfRule type="cellIs" dxfId="208" priority="16" operator="greaterThan">
      <formula>16.5</formula>
    </cfRule>
    <cfRule type="cellIs" dxfId="207" priority="17" operator="between">
      <formula>16</formula>
      <formula>17</formula>
    </cfRule>
    <cfRule type="cellIs" dxfId="206" priority="18" operator="lessThan">
      <formula>16.5</formula>
    </cfRule>
    <cfRule type="cellIs" dxfId="205" priority="19" operator="lessThan">
      <formula>"16.5"</formula>
    </cfRule>
    <cfRule type="cellIs" dxfId="204" priority="20" operator="greaterThan">
      <formula>16.5</formula>
    </cfRule>
    <cfRule type="cellIs" dxfId="203" priority="21" operator="greaterThan">
      <formula>"16.5"</formula>
    </cfRule>
    <cfRule type="cellIs" dxfId="202" priority="22" operator="equal">
      <formula>17</formula>
    </cfRule>
    <cfRule type="cellIs" dxfId="201" priority="23" operator="lessThan">
      <formula>17</formula>
    </cfRule>
    <cfRule type="cellIs" dxfId="200" priority="24" operator="lessThan">
      <formula>17</formula>
    </cfRule>
    <cfRule type="cellIs" dxfId="199" priority="25" operator="lessThan">
      <formula>17</formula>
    </cfRule>
    <cfRule type="cellIs" dxfId="198" priority="26" operator="greaterThan">
      <formula>17</formula>
    </cfRule>
  </conditionalFormatting>
  <conditionalFormatting sqref="AA23:AC38">
    <cfRule type="cellIs" dxfId="197" priority="1" operator="between">
      <formula>16</formula>
      <formula>17</formula>
    </cfRule>
    <cfRule type="cellIs" dxfId="196" priority="2" operator="lessThan">
      <formula>16</formula>
    </cfRule>
    <cfRule type="cellIs" dxfId="195" priority="3" operator="greaterThan">
      <formula>17</formula>
    </cfRule>
    <cfRule type="cellIs" dxfId="194" priority="4" operator="between">
      <formula>16</formula>
      <formula>17</formula>
    </cfRule>
    <cfRule type="cellIs" dxfId="193" priority="5" operator="lessThan">
      <formula>16</formula>
    </cfRule>
    <cfRule type="cellIs" dxfId="192" priority="6" operator="greaterThan">
      <formula>17</formula>
    </cfRule>
    <cfRule type="cellIs" dxfId="191" priority="7" operator="greaterThan">
      <formula>17</formula>
    </cfRule>
    <cfRule type="cellIs" dxfId="190" priority="11" operator="greaterThan">
      <formula>17</formula>
    </cfRule>
  </conditionalFormatting>
  <conditionalFormatting sqref="AA23:AC38">
    <cfRule type="cellIs" dxfId="189" priority="8" operator="equal">
      <formula>17</formula>
    </cfRule>
    <cfRule type="cellIs" dxfId="188" priority="9" operator="lessThan">
      <formula>17</formula>
    </cfRule>
    <cfRule type="cellIs" dxfId="187" priority="10" operator="greaterThan">
      <formula>17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G36"/>
  <sheetViews>
    <sheetView tabSelected="1" workbookViewId="0">
      <selection activeCell="P22" sqref="P22"/>
    </sheetView>
  </sheetViews>
  <sheetFormatPr baseColWidth="10" defaultRowHeight="15" x14ac:dyDescent="0.25"/>
  <cols>
    <col min="1" max="30" width="7.7109375" customWidth="1"/>
    <col min="31" max="32" width="13.140625" customWidth="1"/>
  </cols>
  <sheetData>
    <row r="1" spans="2:32" ht="18.75" customHeight="1" x14ac:dyDescent="0.25"/>
    <row r="2" spans="2:32" hidden="1" x14ac:dyDescent="0.25"/>
    <row r="3" spans="2:32" ht="36.75" customHeight="1" x14ac:dyDescent="0.25">
      <c r="B3" s="6"/>
      <c r="C3" s="7"/>
      <c r="D3" s="7"/>
      <c r="E3" s="7"/>
      <c r="F3" s="7"/>
      <c r="G3" s="7" t="s">
        <v>2</v>
      </c>
      <c r="H3" s="7"/>
      <c r="I3" s="7"/>
      <c r="J3" s="7"/>
      <c r="K3" s="7"/>
      <c r="L3" s="8"/>
      <c r="M3" s="42"/>
      <c r="N3" s="42"/>
      <c r="O3" s="42"/>
      <c r="Q3" s="6"/>
      <c r="R3" s="7"/>
      <c r="S3" s="7"/>
      <c r="T3" s="7"/>
      <c r="U3" s="7"/>
      <c r="V3" s="7" t="s">
        <v>10</v>
      </c>
      <c r="W3" s="7"/>
      <c r="X3" s="7"/>
      <c r="Y3" s="7"/>
      <c r="Z3" s="7"/>
      <c r="AA3" s="8"/>
      <c r="AB3" s="42"/>
      <c r="AC3" s="42"/>
      <c r="AD3" s="42"/>
      <c r="AF3" s="24" t="s">
        <v>8</v>
      </c>
    </row>
    <row r="4" spans="2:32" ht="21" x14ac:dyDescent="0.35">
      <c r="B4" s="25"/>
      <c r="C4" s="2">
        <f>AFR!B22</f>
        <v>300</v>
      </c>
      <c r="D4" s="2">
        <f>AFR!C22</f>
        <v>350</v>
      </c>
      <c r="E4" s="2">
        <f>AFR!D22</f>
        <v>400</v>
      </c>
      <c r="F4" s="2">
        <f>AFR!E22</f>
        <v>450</v>
      </c>
      <c r="G4" s="2">
        <f>AFR!F22</f>
        <v>500</v>
      </c>
      <c r="H4" s="2">
        <f>AFR!G22</f>
        <v>550</v>
      </c>
      <c r="I4" s="2">
        <f>AFR!H22</f>
        <v>600</v>
      </c>
      <c r="J4" s="2">
        <f>AFR!I22</f>
        <v>650</v>
      </c>
      <c r="K4" s="2">
        <f>AFR!J22</f>
        <v>750</v>
      </c>
      <c r="L4" s="2">
        <f>AFR!K22</f>
        <v>850</v>
      </c>
      <c r="M4" s="2">
        <v>900</v>
      </c>
      <c r="N4" s="2">
        <v>1000</v>
      </c>
      <c r="O4" s="2">
        <v>1050</v>
      </c>
      <c r="Q4" s="27"/>
      <c r="R4" s="21">
        <f>'Limiteurs-IQ max'!C4</f>
        <v>300</v>
      </c>
      <c r="S4" s="21">
        <f>'Limiteurs-IQ max'!D4</f>
        <v>350</v>
      </c>
      <c r="T4" s="21">
        <f>'Limiteurs-IQ max'!E4</f>
        <v>400</v>
      </c>
      <c r="U4" s="21">
        <f>'Limiteurs-IQ max'!F4</f>
        <v>450</v>
      </c>
      <c r="V4" s="21">
        <f>'Limiteurs-IQ max'!G4</f>
        <v>500</v>
      </c>
      <c r="W4" s="21">
        <f>'Limiteurs-IQ max'!H4</f>
        <v>550</v>
      </c>
      <c r="X4" s="21">
        <f>'Limiteurs-IQ max'!I4</f>
        <v>600</v>
      </c>
      <c r="Y4" s="21">
        <f>'Limiteurs-IQ max'!J4</f>
        <v>650</v>
      </c>
      <c r="Z4" s="21">
        <f>'Limiteurs-IQ max'!K4</f>
        <v>750</v>
      </c>
      <c r="AA4" s="21">
        <f>'Limiteurs-IQ max'!L4</f>
        <v>850</v>
      </c>
      <c r="AB4" s="21">
        <f>'Limiteurs-IQ max'!M4</f>
        <v>900</v>
      </c>
      <c r="AC4" s="21">
        <f>'Limiteurs-IQ max'!N4</f>
        <v>1000</v>
      </c>
      <c r="AD4" s="21">
        <f>'Limiteurs-IQ max'!O4</f>
        <v>1050</v>
      </c>
      <c r="AF4" s="23"/>
    </row>
    <row r="5" spans="2:32" ht="21" x14ac:dyDescent="0.35">
      <c r="B5" s="40">
        <f>AFR!A23</f>
        <v>861</v>
      </c>
      <c r="C5" s="3">
        <f>AFR!B23</f>
        <v>25</v>
      </c>
      <c r="D5" s="3">
        <f>AFR!C23</f>
        <v>24.005486968449933</v>
      </c>
      <c r="E5" s="3">
        <f>AFR!D23</f>
        <v>23.995200959808034</v>
      </c>
      <c r="F5" s="3">
        <f>AFR!E23</f>
        <v>24.793388429752067</v>
      </c>
      <c r="G5" s="3">
        <f>AFR!F23</f>
        <v>25.201612903225808</v>
      </c>
      <c r="H5" s="3">
        <f>AFR!G23</f>
        <v>27.805864509605662</v>
      </c>
      <c r="I5" s="3">
        <f>AFR!H23</f>
        <v>28.598665395614869</v>
      </c>
      <c r="J5" s="3">
        <f>AFR!I23</f>
        <v>29.599271402550091</v>
      </c>
      <c r="K5" s="3">
        <f>AFR!J23</f>
        <v>30.599755201958381</v>
      </c>
      <c r="L5" s="3">
        <f>AFR!K23</f>
        <v>32.805866460825939</v>
      </c>
      <c r="M5" s="3">
        <f>AFR!L23</f>
        <v>34.735623311462753</v>
      </c>
      <c r="N5" s="3">
        <f>AFR!M23</f>
        <v>38.595137012736394</v>
      </c>
      <c r="O5" s="3">
        <f>AFR!N23</f>
        <v>40.524893863373215</v>
      </c>
      <c r="Q5" s="39">
        <f>'Limiteurs-IQ max'!B5</f>
        <v>861</v>
      </c>
      <c r="R5" s="3">
        <f>IF(C5&lt;F34,C5,F34)</f>
        <v>25</v>
      </c>
      <c r="S5" s="3">
        <f>IF(D5&lt;F34,D5,F34)</f>
        <v>24.005486968449933</v>
      </c>
      <c r="T5" s="3">
        <f>IF(E5&lt;F34,E5,F34)</f>
        <v>23.995200959808034</v>
      </c>
      <c r="U5" s="3">
        <f>IF(F5&lt;F34,F5,F34)</f>
        <v>24.793388429752067</v>
      </c>
      <c r="V5" s="3">
        <f>IF(G5&lt;F34,G5,F34)</f>
        <v>25</v>
      </c>
      <c r="W5" s="3">
        <f>IF(H5&lt;F34,H5,F34)</f>
        <v>25</v>
      </c>
      <c r="X5" s="3">
        <f>IF(I5&lt;F34,I5,F34)</f>
        <v>25</v>
      </c>
      <c r="Y5" s="3">
        <f>IF(J5&lt;F34,J5,F34)</f>
        <v>25</v>
      </c>
      <c r="Z5" s="3">
        <f>IF(K5&lt;F34,K5,F34)</f>
        <v>25</v>
      </c>
      <c r="AA5" s="3">
        <f>IF(L5&lt;F34,L5,F34)</f>
        <v>25</v>
      </c>
      <c r="AB5" s="3">
        <f>IF(M5&lt;F34,M5,F34)</f>
        <v>25</v>
      </c>
      <c r="AC5" s="3">
        <f>IF(N5&lt;F34,N5,F34)</f>
        <v>25</v>
      </c>
      <c r="AD5" s="3">
        <f>IF(O5&lt;F34,O5,F34)</f>
        <v>25</v>
      </c>
      <c r="AF5" s="26">
        <f>MAX(R5:AD5)</f>
        <v>25</v>
      </c>
    </row>
    <row r="6" spans="2:32" ht="21" x14ac:dyDescent="0.35">
      <c r="B6" s="40">
        <f>AFR!A24</f>
        <v>924</v>
      </c>
      <c r="C6" s="3">
        <f>AFR!B24</f>
        <v>20.604395604395602</v>
      </c>
      <c r="D6" s="3">
        <f>AFR!C24</f>
        <v>22.194039315155358</v>
      </c>
      <c r="E6" s="3">
        <f>AFR!D24</f>
        <v>23.201856148491881</v>
      </c>
      <c r="F6" s="3">
        <f>AFR!E24</f>
        <v>24.793388429752067</v>
      </c>
      <c r="G6" s="3">
        <f>AFR!F24</f>
        <v>26.15062761506276</v>
      </c>
      <c r="H6" s="3">
        <f>AFR!G24</f>
        <v>28.004073319755602</v>
      </c>
      <c r="I6" s="3">
        <f>AFR!H24</f>
        <v>30.84832904884319</v>
      </c>
      <c r="J6" s="3">
        <f>AFR!I24</f>
        <v>31.055900621118013</v>
      </c>
      <c r="K6" s="3">
        <f>AFR!J24</f>
        <v>31.552376945729911</v>
      </c>
      <c r="L6" s="3">
        <f>AFR!K24</f>
        <v>32.805866460825939</v>
      </c>
      <c r="M6" s="3">
        <f>AFR!L24</f>
        <v>34.735623311462753</v>
      </c>
      <c r="N6" s="3">
        <f>AFR!M24</f>
        <v>38.595137012736394</v>
      </c>
      <c r="O6" s="3">
        <f>AFR!N24</f>
        <v>40.524893863373215</v>
      </c>
      <c r="Q6" s="39">
        <f>'Limiteurs-IQ max'!B6</f>
        <v>924</v>
      </c>
      <c r="R6" s="3">
        <f>IF(C6&lt;G34,C6,G34)</f>
        <v>20.604395604395602</v>
      </c>
      <c r="S6" s="3">
        <f>IF(D6&lt;G34,D6,G34)</f>
        <v>22.194039315155358</v>
      </c>
      <c r="T6" s="3">
        <f>IF(E6&lt;G34,E6,G34)</f>
        <v>23.201856148491881</v>
      </c>
      <c r="U6" s="3">
        <f>IF(F6&lt;G34,F6,G34)</f>
        <v>24.793388429752067</v>
      </c>
      <c r="V6" s="3">
        <f>IF(G6&lt;G34,G6,G34)</f>
        <v>25</v>
      </c>
      <c r="W6" s="3">
        <f>IF(H6&lt;G34,H6,G34)</f>
        <v>25</v>
      </c>
      <c r="X6" s="3">
        <f>IF(I6&lt;G34,I6,G34)</f>
        <v>25</v>
      </c>
      <c r="Y6" s="3">
        <f>IF(J6&lt;G34,J6,G34)</f>
        <v>25</v>
      </c>
      <c r="Z6" s="3">
        <f>IF(K6&lt;G34,K6,G34)</f>
        <v>25</v>
      </c>
      <c r="AA6" s="3">
        <f>IF(L6&lt;G34,L6,G34)</f>
        <v>25</v>
      </c>
      <c r="AB6" s="3">
        <f>IF(M6&lt;G34,M6,G34)</f>
        <v>25</v>
      </c>
      <c r="AC6" s="3">
        <f>IF(N6&lt;G34,N6,G34)</f>
        <v>25</v>
      </c>
      <c r="AD6" s="3">
        <f>IF(O6&lt;G34,O6,G34)</f>
        <v>25</v>
      </c>
      <c r="AF6" s="26">
        <f>MAX(R6:AD6)</f>
        <v>25</v>
      </c>
    </row>
    <row r="7" spans="2:32" ht="21" x14ac:dyDescent="0.35">
      <c r="B7" s="2">
        <f>AFR!A25</f>
        <v>1008</v>
      </c>
      <c r="C7" s="3">
        <f>AFR!B25</f>
        <v>20.604395604395602</v>
      </c>
      <c r="D7" s="3">
        <f>AFR!C25</f>
        <v>22.194039315155358</v>
      </c>
      <c r="E7" s="3">
        <f>AFR!D25</f>
        <v>22.598870056497177</v>
      </c>
      <c r="F7" s="3">
        <f>AFR!E25</f>
        <v>24.496461622210123</v>
      </c>
      <c r="G7" s="3">
        <f>AFR!F25</f>
        <v>26.301946344029457</v>
      </c>
      <c r="H7" s="3">
        <f>AFR!G25</f>
        <v>29.506437768240342</v>
      </c>
      <c r="I7" s="3">
        <f>AFR!H25</f>
        <v>33.240997229916893</v>
      </c>
      <c r="J7" s="3">
        <f>AFR!I25</f>
        <v>33.401849948612536</v>
      </c>
      <c r="K7" s="3">
        <f>AFR!J25</f>
        <v>33.497096918267083</v>
      </c>
      <c r="L7" s="3">
        <f>AFR!K25</f>
        <v>34.095467308463697</v>
      </c>
      <c r="M7" s="3">
        <f>AFR!L25</f>
        <v>36.101083032490976</v>
      </c>
      <c r="N7" s="3">
        <f>AFR!M25</f>
        <v>40.112314480545528</v>
      </c>
      <c r="O7" s="3">
        <f>AFR!N25</f>
        <v>42.117930204572801</v>
      </c>
      <c r="Q7" s="21">
        <f>'Limiteurs-IQ max'!B7</f>
        <v>1008</v>
      </c>
      <c r="R7" s="22">
        <f>IF(C7&lt;F27,C7,F27)</f>
        <v>20.604395604395602</v>
      </c>
      <c r="S7" s="3">
        <f>IF(D7&lt;F27,D7,F27)</f>
        <v>22.194039315155358</v>
      </c>
      <c r="T7" s="3">
        <f>IF(E7&lt;F27,E7,F27)</f>
        <v>22.598870056497177</v>
      </c>
      <c r="U7" s="3">
        <f>IF(F7&lt;F27,F7,F27)</f>
        <v>24.496461622210123</v>
      </c>
      <c r="V7" s="3">
        <f>IF(G7&lt;F27,G7,F27)</f>
        <v>25</v>
      </c>
      <c r="W7" s="3">
        <f>IF(H7&lt;F27,H7,F27)</f>
        <v>25</v>
      </c>
      <c r="X7" s="3">
        <f>IF(I7&lt;F27,I7,F27)</f>
        <v>25</v>
      </c>
      <c r="Y7" s="3">
        <f>IF(J7&lt;F27,J7,F27)</f>
        <v>25</v>
      </c>
      <c r="Z7" s="3">
        <f>IF(K7&lt;F27,K7,F27)</f>
        <v>25</v>
      </c>
      <c r="AA7" s="3">
        <f>IF(L7&lt;F27,L7,F27)</f>
        <v>25</v>
      </c>
      <c r="AB7" s="3">
        <f>IF(M7&lt;F27,M7,F27)</f>
        <v>25</v>
      </c>
      <c r="AC7" s="3">
        <f>IF(N7&lt;F27,N7,F27)</f>
        <v>25</v>
      </c>
      <c r="AD7" s="3">
        <f>IF(O7&lt;F27,O7,F27)</f>
        <v>25</v>
      </c>
      <c r="AF7" s="26">
        <f>MAX(R7:AD7)</f>
        <v>25</v>
      </c>
    </row>
    <row r="8" spans="2:32" ht="21" x14ac:dyDescent="0.35">
      <c r="B8" s="2">
        <f>AFR!A26</f>
        <v>1260</v>
      </c>
      <c r="C8" s="3">
        <f>AFR!B26</f>
        <v>22.796352583586625</v>
      </c>
      <c r="D8" s="3">
        <f>AFR!C26</f>
        <v>24.005486968449933</v>
      </c>
      <c r="E8" s="3">
        <f>AFR!D26</f>
        <v>24.405125076266014</v>
      </c>
      <c r="F8" s="3">
        <f>AFR!E26</f>
        <v>24.793388429752067</v>
      </c>
      <c r="G8" s="3">
        <f>AFR!F26</f>
        <v>26.096033402922757</v>
      </c>
      <c r="H8" s="3">
        <f>AFR!G26</f>
        <v>29.506437768240342</v>
      </c>
      <c r="I8" s="3">
        <f>AFR!H26</f>
        <v>32</v>
      </c>
      <c r="J8" s="3">
        <f>AFR!I26</f>
        <v>32.89473684210526</v>
      </c>
      <c r="K8" s="3">
        <f>AFR!J26</f>
        <v>35.394053798961771</v>
      </c>
      <c r="L8" s="3">
        <f>AFR!K26</f>
        <v>35.699286014279714</v>
      </c>
      <c r="M8" s="3">
        <f>AFR!L26</f>
        <v>37.799244015119697</v>
      </c>
      <c r="N8" s="3">
        <f>AFR!M26</f>
        <v>41.999160016799664</v>
      </c>
      <c r="O8" s="3">
        <f>AFR!N26</f>
        <v>44.099118017639647</v>
      </c>
      <c r="Q8" s="21">
        <f>'Limiteurs-IQ max'!B8</f>
        <v>1260</v>
      </c>
      <c r="R8" s="3">
        <f>IF(C8&lt;J34,C8,J34)</f>
        <v>22.796352583586625</v>
      </c>
      <c r="S8" s="3">
        <f>IF(D8&lt;J34,D8,J34)</f>
        <v>24.005486968449933</v>
      </c>
      <c r="T8" s="3">
        <f>IF(E8&lt;J34,E8,J34)</f>
        <v>24.405125076266014</v>
      </c>
      <c r="U8" s="3">
        <f>IF(F8&lt;J34,F8,J34)</f>
        <v>24.793388429752067</v>
      </c>
      <c r="V8" s="3">
        <f>IF(G8&lt;J34,G8,J34)</f>
        <v>26.096033402922757</v>
      </c>
      <c r="W8" s="3">
        <f>IF(H8&lt;J34,H8,J34)</f>
        <v>29.506437768240342</v>
      </c>
      <c r="X8" s="3">
        <f>IF(I8&lt;J34,I8,J34)</f>
        <v>32</v>
      </c>
      <c r="Y8" s="3">
        <f>IF(J8&lt;J34,J8,J34)</f>
        <v>32.89473684210526</v>
      </c>
      <c r="Z8" s="3">
        <f>IF(K8&lt;J34,K8,J34)</f>
        <v>35.394053798961771</v>
      </c>
      <c r="AA8" s="3">
        <f>IF(L8&lt;J34,L8,J34)</f>
        <v>35.699286014279714</v>
      </c>
      <c r="AB8" s="3">
        <f>IF(M8&lt;J34,M8,J34)</f>
        <v>37.799244015119697</v>
      </c>
      <c r="AC8" s="3">
        <f>IF(N8&lt;J34,N8,J34)</f>
        <v>38.731666666666669</v>
      </c>
      <c r="AD8" s="3">
        <f>IF(O8&lt;J34,O8,J34)</f>
        <v>38.731666666666669</v>
      </c>
      <c r="AF8" s="26">
        <f>MAX(R8:AD8)</f>
        <v>38.731666666666669</v>
      </c>
    </row>
    <row r="9" spans="2:32" ht="21" x14ac:dyDescent="0.35">
      <c r="B9" s="2">
        <f>AFR!A27</f>
        <v>1491</v>
      </c>
      <c r="C9" s="3">
        <f>AFR!B27</f>
        <v>20.202020202020204</v>
      </c>
      <c r="D9" s="3">
        <f>AFR!C27</f>
        <v>22.801302931596091</v>
      </c>
      <c r="E9" s="3">
        <f>AFR!D27</f>
        <v>23.894862604540027</v>
      </c>
      <c r="F9" s="3">
        <f>AFR!E27</f>
        <v>26.470588235294116</v>
      </c>
      <c r="G9" s="3">
        <f>AFR!F27</f>
        <v>29.411764705882351</v>
      </c>
      <c r="H9" s="3">
        <f>AFR!G27</f>
        <v>32.352941176470587</v>
      </c>
      <c r="I9" s="3">
        <f>AFR!H27</f>
        <v>35.294117647058826</v>
      </c>
      <c r="J9" s="3">
        <f>AFR!I27</f>
        <v>38.235294117647058</v>
      </c>
      <c r="K9" s="3">
        <f>AFR!J27</f>
        <v>44.117647058823529</v>
      </c>
      <c r="L9" s="3">
        <f>AFR!K27</f>
        <v>50</v>
      </c>
      <c r="M9" s="3">
        <f>AFR!L27</f>
        <v>52.941176470588232</v>
      </c>
      <c r="N9" s="3">
        <f>AFR!M27</f>
        <v>58.823529411764703</v>
      </c>
      <c r="O9" s="3">
        <f>AFR!N27</f>
        <v>61.764705882352942</v>
      </c>
      <c r="Q9" s="21">
        <f>'Limiteurs-IQ max'!B9</f>
        <v>1491</v>
      </c>
      <c r="R9" s="3">
        <f>IF(C9&lt;H27,C9,H27)</f>
        <v>20.202020202020204</v>
      </c>
      <c r="S9" s="3">
        <f>IF(D9&lt;H27,D9,H27)</f>
        <v>22.801302931596091</v>
      </c>
      <c r="T9" s="3">
        <f>IF(E9&lt;H27,E9,H27)</f>
        <v>23.894862604540027</v>
      </c>
      <c r="U9" s="3">
        <f>IF(F9&lt;H27,F9,H27)</f>
        <v>26.470588235294116</v>
      </c>
      <c r="V9" s="3">
        <f>IF(G9&lt;H27,G9,H27)</f>
        <v>29.411764705882351</v>
      </c>
      <c r="W9" s="3">
        <f>IF(H9&lt;H27,H9,H27)</f>
        <v>32.352941176470587</v>
      </c>
      <c r="X9" s="3">
        <f>IF(I9&lt;H27,I9,H27)</f>
        <v>35.294117647058826</v>
      </c>
      <c r="Y9" s="3">
        <f>IF(J9&lt;H27,J9,H27)</f>
        <v>38.235294117647058</v>
      </c>
      <c r="Z9" s="3">
        <f>IF(K9&lt;H27,K9,H27)</f>
        <v>44.117647058823529</v>
      </c>
      <c r="AA9" s="3">
        <f>IF(L9&lt;H27,L9,H27)</f>
        <v>45.02</v>
      </c>
      <c r="AB9" s="3">
        <f>IF(M9&lt;H27,M9,H27)</f>
        <v>45.02</v>
      </c>
      <c r="AC9" s="3">
        <f>IF(N9&lt;H27,N9,H27)</f>
        <v>45.02</v>
      </c>
      <c r="AD9" s="3">
        <f>IF(O9&lt;H27,O9,H27)</f>
        <v>45.02</v>
      </c>
      <c r="AF9" s="26">
        <f>MAX(R9:AD9)</f>
        <v>45.02</v>
      </c>
    </row>
    <row r="10" spans="2:32" ht="21" x14ac:dyDescent="0.35">
      <c r="B10" s="2">
        <f>AFR!A28</f>
        <v>1743</v>
      </c>
      <c r="C10" s="3">
        <f>AFR!B28</f>
        <v>17.201834862385319</v>
      </c>
      <c r="D10" s="3">
        <f>AFR!C28</f>
        <v>19.001085776330076</v>
      </c>
      <c r="E10" s="3">
        <f>AFR!D28</f>
        <v>21.09704641350211</v>
      </c>
      <c r="F10" s="3">
        <f>AFR!E28</f>
        <v>26.470588235294116</v>
      </c>
      <c r="G10" s="3">
        <f>AFR!F28</f>
        <v>30.303030303030305</v>
      </c>
      <c r="H10" s="3">
        <f>AFR!G28</f>
        <v>33.333333333333336</v>
      </c>
      <c r="I10" s="3">
        <f>AFR!H28</f>
        <v>36.363636363636367</v>
      </c>
      <c r="J10" s="3">
        <f>AFR!I28</f>
        <v>39.393939393939391</v>
      </c>
      <c r="K10" s="3">
        <f>AFR!J28</f>
        <v>45.454545454545453</v>
      </c>
      <c r="L10" s="3">
        <f>AFR!K28</f>
        <v>51.515151515151516</v>
      </c>
      <c r="M10" s="3">
        <f>AFR!L28</f>
        <v>54.545454545454547</v>
      </c>
      <c r="N10" s="3">
        <f>AFR!M28</f>
        <v>60.606060606060609</v>
      </c>
      <c r="O10" s="3">
        <f>AFR!N28</f>
        <v>63.636363636363633</v>
      </c>
      <c r="Q10" s="21">
        <f>'Limiteurs-IQ max'!B10</f>
        <v>1743</v>
      </c>
      <c r="R10" s="3">
        <f>IF(C10&lt;I27,C10,I27)</f>
        <v>17.201834862385319</v>
      </c>
      <c r="S10" s="3">
        <f>IF(D10&lt;I27,D10,I27)</f>
        <v>19.001085776330076</v>
      </c>
      <c r="T10" s="3">
        <f>IF(E10&lt;I27,E10,I27)</f>
        <v>21.09704641350211</v>
      </c>
      <c r="U10" s="3">
        <f>IF(F10&lt;I27,F10,I27)</f>
        <v>26.470588235294116</v>
      </c>
      <c r="V10" s="3">
        <f>IF(G10&lt;I27,G10,I27)</f>
        <v>30.303030303030305</v>
      </c>
      <c r="W10" s="3">
        <f>IF(H10&lt;I27,H10,I27)</f>
        <v>33.333333333333336</v>
      </c>
      <c r="X10" s="3">
        <f>IF(I10&lt;I27,I10,I27)</f>
        <v>36.363636363636367</v>
      </c>
      <c r="Y10" s="3">
        <f>IF(J10&lt;I27,J10,I27)</f>
        <v>39.393939393939391</v>
      </c>
      <c r="Z10" s="3">
        <f>IF(K10&lt;I27,K10,I27)</f>
        <v>45.454545454545453</v>
      </c>
      <c r="AA10" s="3">
        <f>IF(L10&lt;I27,L10,I27)</f>
        <v>48.71</v>
      </c>
      <c r="AB10" s="3">
        <f>IF(M10&lt;I27,M10,I27)</f>
        <v>48.71</v>
      </c>
      <c r="AC10" s="3">
        <f>IF(N10&lt;I27,N10,I27)</f>
        <v>48.71</v>
      </c>
      <c r="AD10" s="3">
        <f>IF(O10&lt;I27,O10,I27)</f>
        <v>48.71</v>
      </c>
      <c r="AF10" s="26">
        <f>MAX(R10:AD10)</f>
        <v>48.71</v>
      </c>
    </row>
    <row r="11" spans="2:32" ht="21" x14ac:dyDescent="0.35">
      <c r="B11" s="2">
        <f>AFR!A29</f>
        <v>1995</v>
      </c>
      <c r="C11" s="3">
        <f>AFR!B29</f>
        <v>13.999066728884742</v>
      </c>
      <c r="D11" s="3">
        <f>AFR!C29</f>
        <v>16.603415559772298</v>
      </c>
      <c r="E11" s="3">
        <f>AFR!D29</f>
        <v>18.596001859600186</v>
      </c>
      <c r="F11" s="3">
        <f>AFR!E29</f>
        <v>26.470588235294116</v>
      </c>
      <c r="G11" s="3">
        <f>AFR!F29</f>
        <v>30.303030303030305</v>
      </c>
      <c r="H11" s="3">
        <f>AFR!G29</f>
        <v>33.333333333333336</v>
      </c>
      <c r="I11" s="3">
        <f>AFR!H29</f>
        <v>36.363636363636367</v>
      </c>
      <c r="J11" s="3">
        <f>AFR!I29</f>
        <v>39.393939393939391</v>
      </c>
      <c r="K11" s="3">
        <f>AFR!J29</f>
        <v>45.454545454545453</v>
      </c>
      <c r="L11" s="3">
        <f>AFR!K29</f>
        <v>51.515151515151516</v>
      </c>
      <c r="M11" s="3">
        <f>AFR!L29</f>
        <v>54.545454545454547</v>
      </c>
      <c r="N11" s="3">
        <f>AFR!M29</f>
        <v>60.606060606060609</v>
      </c>
      <c r="O11" s="3">
        <f>AFR!N29</f>
        <v>63.636363636363633</v>
      </c>
      <c r="Q11" s="21">
        <f>'Limiteurs-IQ max'!B11</f>
        <v>1995</v>
      </c>
      <c r="R11" s="3">
        <f>IF(C11&lt;K27,C11,K27)</f>
        <v>13.999066728884742</v>
      </c>
      <c r="S11" s="3">
        <f>IF(D11&lt;K27,D11,K27)</f>
        <v>16.603415559772298</v>
      </c>
      <c r="T11" s="3">
        <f>IF(E11&lt;K27,E11,K27)</f>
        <v>18.596001859600186</v>
      </c>
      <c r="U11" s="3">
        <f>IF(F11&lt;K27,F11,K27)</f>
        <v>26.470588235294116</v>
      </c>
      <c r="V11" s="3">
        <f>IF(G11&lt;K27,G11,K27)</f>
        <v>30.303030303030305</v>
      </c>
      <c r="W11" s="3">
        <f>IF(H11&lt;K27,H11,K27)</f>
        <v>33.333333333333336</v>
      </c>
      <c r="X11" s="3">
        <f>IF(I11&lt;K27,I11,K27)</f>
        <v>36.363636363636367</v>
      </c>
      <c r="Y11" s="3">
        <f>IF(J11&lt;K27,J11,K27)</f>
        <v>39.393939393939391</v>
      </c>
      <c r="Z11" s="3">
        <f>IF(K11&lt;K27,K11,K27)</f>
        <v>45.454545454545453</v>
      </c>
      <c r="AA11" s="3">
        <f>IF(L11&lt;K27,L11,K27)</f>
        <v>50.95</v>
      </c>
      <c r="AB11" s="3">
        <f>IF(M11&lt;K27,M11,K27)</f>
        <v>50.95</v>
      </c>
      <c r="AC11" s="3">
        <f>IF(N11&lt;K27,N11,K27)</f>
        <v>50.95</v>
      </c>
      <c r="AD11" s="3">
        <f>IF(O11&lt;K27,O11,K27)</f>
        <v>50.95</v>
      </c>
      <c r="AF11" s="26">
        <f>MAX(R11:AD11)</f>
        <v>50.95</v>
      </c>
    </row>
    <row r="12" spans="2:32" ht="21" x14ac:dyDescent="0.35">
      <c r="B12" s="2">
        <f>AFR!A30</f>
        <v>2247</v>
      </c>
      <c r="C12" s="3">
        <f>AFR!B30</f>
        <v>12.401818933443572</v>
      </c>
      <c r="D12" s="3">
        <f>AFR!C30</f>
        <v>15.597147950089125</v>
      </c>
      <c r="E12" s="3">
        <f>AFR!D30</f>
        <v>17.59788825340959</v>
      </c>
      <c r="F12" s="3">
        <f>AFR!E30</f>
        <v>26.470588235294116</v>
      </c>
      <c r="G12" s="3">
        <f>AFR!F30</f>
        <v>30.303030303030305</v>
      </c>
      <c r="H12" s="3">
        <f>AFR!G30</f>
        <v>33.333333333333336</v>
      </c>
      <c r="I12" s="3">
        <f>AFR!H30</f>
        <v>36.363636363636367</v>
      </c>
      <c r="J12" s="3">
        <f>AFR!I30</f>
        <v>39.393939393939391</v>
      </c>
      <c r="K12" s="3">
        <f>AFR!J30</f>
        <v>45.454545454545453</v>
      </c>
      <c r="L12" s="3">
        <f>AFR!K30</f>
        <v>51.515151515151516</v>
      </c>
      <c r="M12" s="3">
        <f>AFR!L30</f>
        <v>54.545454545454547</v>
      </c>
      <c r="N12" s="3">
        <f>AFR!M30</f>
        <v>60.606060606060609</v>
      </c>
      <c r="O12" s="3">
        <f>AFR!N30</f>
        <v>63.636363636363633</v>
      </c>
      <c r="Q12" s="21">
        <f>'Limiteurs-IQ max'!B12</f>
        <v>2247</v>
      </c>
      <c r="R12" s="3">
        <f>IF(C12&lt;L27,C12,L27)</f>
        <v>12.401818933443572</v>
      </c>
      <c r="S12" s="3">
        <f>IF(D12&lt;L27,D12,L27)</f>
        <v>15.597147950089125</v>
      </c>
      <c r="T12" s="3">
        <f>IF(E12&lt;L27,E12,L27)</f>
        <v>17.59788825340959</v>
      </c>
      <c r="U12" s="3">
        <f>IF(F12&lt;L27,F12,L27)</f>
        <v>26.470588235294116</v>
      </c>
      <c r="V12" s="3">
        <f>IF(G12&lt;L27,G12,L27)</f>
        <v>30.303030303030305</v>
      </c>
      <c r="W12" s="3">
        <f>IF(H12&lt;L27,H12,L27)</f>
        <v>33.333333333333336</v>
      </c>
      <c r="X12" s="3">
        <f>IF(I12&lt;L27,I12,L27)</f>
        <v>36.363636363636367</v>
      </c>
      <c r="Y12" s="3">
        <f>IF(J12&lt;L27,J12,L27)</f>
        <v>39.393939393939391</v>
      </c>
      <c r="Z12" s="3">
        <f>IF(K12&lt;L27,K12,L27)</f>
        <v>45.454545454545453</v>
      </c>
      <c r="AA12" s="3">
        <f>IF(L12&lt;L27,L12,L27)</f>
        <v>51</v>
      </c>
      <c r="AB12" s="3">
        <f>IF(M12&lt;L27,M12,L27)</f>
        <v>51</v>
      </c>
      <c r="AC12" s="3">
        <f>IF(N12&lt;L27,N12,L27)</f>
        <v>51</v>
      </c>
      <c r="AD12" s="3">
        <f>IF(O12&lt;L27,O12,L27)</f>
        <v>51</v>
      </c>
      <c r="AF12" s="26">
        <f>MAX(R12:AD12)</f>
        <v>51</v>
      </c>
    </row>
    <row r="13" spans="2:32" ht="21" x14ac:dyDescent="0.35">
      <c r="B13" s="40">
        <f>AFR!A31</f>
        <v>2499</v>
      </c>
      <c r="C13" s="3">
        <f>AFR!B31</f>
        <v>11.801730920535011</v>
      </c>
      <c r="D13" s="3">
        <f>AFR!C31</f>
        <v>15.19756838905775</v>
      </c>
      <c r="E13" s="3">
        <f>AFR!D31</f>
        <v>17.196904557179707</v>
      </c>
      <c r="F13" s="3">
        <f>AFR!E31</f>
        <v>26.470588235294116</v>
      </c>
      <c r="G13" s="3">
        <f>AFR!F31</f>
        <v>30.303030303030305</v>
      </c>
      <c r="H13" s="3">
        <f>AFR!G31</f>
        <v>33.333333333333336</v>
      </c>
      <c r="I13" s="3">
        <f>AFR!H31</f>
        <v>36.363636363636367</v>
      </c>
      <c r="J13" s="3">
        <f>AFR!I31</f>
        <v>39.393939393939391</v>
      </c>
      <c r="K13" s="3">
        <f>AFR!J31</f>
        <v>45.454545454545453</v>
      </c>
      <c r="L13" s="3">
        <f>AFR!K31</f>
        <v>51.515151515151516</v>
      </c>
      <c r="M13" s="3">
        <f>AFR!L31</f>
        <v>54.545454545454547</v>
      </c>
      <c r="N13" s="3">
        <f>AFR!M31</f>
        <v>60.606060606060609</v>
      </c>
      <c r="O13" s="3">
        <f>AFR!N31</f>
        <v>63.636363636363633</v>
      </c>
      <c r="Q13" s="39">
        <f>'Limiteurs-IQ max'!B13</f>
        <v>2499</v>
      </c>
      <c r="R13" s="3">
        <f>IF(C13&lt;P34,C13,P34)</f>
        <v>11.801730920535011</v>
      </c>
      <c r="S13" s="3">
        <f>IF(D13&lt;P34,D13,P34)</f>
        <v>15.19756838905775</v>
      </c>
      <c r="T13" s="3">
        <f>IF(E13&lt;P34,E13,P34)</f>
        <v>17.196904557179707</v>
      </c>
      <c r="U13" s="3">
        <f>IF(F13&lt;P34,F13,P34)</f>
        <v>26.470588235294116</v>
      </c>
      <c r="V13" s="3">
        <f>IF(G13&lt;P34,G13,P34)</f>
        <v>30.303030303030305</v>
      </c>
      <c r="W13" s="3">
        <f>IF(H13&lt;P34,H13,P34)</f>
        <v>33.333333333333336</v>
      </c>
      <c r="X13" s="3">
        <f>IF(I13&lt;P34,I13,P34)</f>
        <v>36.363636363636367</v>
      </c>
      <c r="Y13" s="3">
        <f>IF(J13&lt;P34,J13,P34)</f>
        <v>39.393939393939391</v>
      </c>
      <c r="Z13" s="3">
        <f>IF(K13&lt;P34,K13,P34)</f>
        <v>45.454545454545453</v>
      </c>
      <c r="AA13" s="3">
        <f>IF(L13&lt;P34,L13,P34)</f>
        <v>51</v>
      </c>
      <c r="AB13" s="3">
        <f>IF(M13&lt;P34,M13,P34)</f>
        <v>51</v>
      </c>
      <c r="AC13" s="3">
        <f>IF(N13&lt;P34,N13,P34)</f>
        <v>51</v>
      </c>
      <c r="AD13" s="3">
        <f>IF(O13&lt;P34,O13,P34)</f>
        <v>51</v>
      </c>
      <c r="AF13" s="26">
        <f>MAX(R13:AD13)</f>
        <v>51</v>
      </c>
    </row>
    <row r="14" spans="2:32" ht="21" x14ac:dyDescent="0.35">
      <c r="B14" s="40">
        <f>AFR!A32</f>
        <v>2751</v>
      </c>
      <c r="C14" s="3">
        <f>AFR!B32</f>
        <v>11.198208286674133</v>
      </c>
      <c r="D14" s="3">
        <f>AFR!C32</f>
        <v>14.498757249378624</v>
      </c>
      <c r="E14" s="3">
        <f>AFR!D32</f>
        <v>16.89902830587241</v>
      </c>
      <c r="F14" s="3">
        <f>AFR!E32</f>
        <v>26.470588235294116</v>
      </c>
      <c r="G14" s="3">
        <f>AFR!F32</f>
        <v>30.303030303030305</v>
      </c>
      <c r="H14" s="3">
        <f>AFR!G32</f>
        <v>33.333333333333336</v>
      </c>
      <c r="I14" s="3">
        <f>AFR!H32</f>
        <v>36.363636363636367</v>
      </c>
      <c r="J14" s="3">
        <f>AFR!I32</f>
        <v>39.393939393939391</v>
      </c>
      <c r="K14" s="3">
        <f>AFR!J32</f>
        <v>45.454545454545453</v>
      </c>
      <c r="L14" s="3">
        <f>AFR!K32</f>
        <v>51.515151515151516</v>
      </c>
      <c r="M14" s="3">
        <f>AFR!L32</f>
        <v>54.545454545454547</v>
      </c>
      <c r="N14" s="3">
        <f>AFR!M32</f>
        <v>60.606060606060609</v>
      </c>
      <c r="O14" s="3">
        <f>AFR!N32</f>
        <v>63.636363636363633</v>
      </c>
      <c r="Q14" s="39">
        <f>'Limiteurs-IQ max'!B14</f>
        <v>2751</v>
      </c>
      <c r="R14" s="3">
        <f>IF(C14&lt;Q34,C14,Q34)</f>
        <v>11.198208286674133</v>
      </c>
      <c r="S14" s="3">
        <f>IF(D14&lt;Q34,D14,Q34)</f>
        <v>14.498757249378624</v>
      </c>
      <c r="T14" s="3">
        <f>IF(E14&lt;Q34,E14,Q34)</f>
        <v>16.89902830587241</v>
      </c>
      <c r="U14" s="3">
        <f>IF(F14&lt;Q34,F14,Q34)</f>
        <v>26.470588235294116</v>
      </c>
      <c r="V14" s="3">
        <f>IF(G14&lt;Q34,G14,Q34)</f>
        <v>30.303030303030305</v>
      </c>
      <c r="W14" s="3">
        <f>IF(H14&lt;Q34,H14,Q34)</f>
        <v>33.333333333333336</v>
      </c>
      <c r="X14" s="3">
        <f>IF(I14&lt;Q34,I14,Q34)</f>
        <v>36.363636363636367</v>
      </c>
      <c r="Y14" s="3">
        <f>IF(J14&lt;Q34,J14,Q34)</f>
        <v>39.393939393939391</v>
      </c>
      <c r="Z14" s="3">
        <f>IF(K14&lt;Q34,K14,Q34)</f>
        <v>45.454545454545453</v>
      </c>
      <c r="AA14" s="3">
        <f>IF(L14&lt;R34,L14,R34)</f>
        <v>51</v>
      </c>
      <c r="AB14" s="3">
        <f t="shared" ref="AB14" si="0">IF(M14&lt;S34,M14,S34)</f>
        <v>51</v>
      </c>
      <c r="AC14" s="3">
        <f t="shared" ref="AC14" si="1">IF(N14&lt;U34,N14,U34)</f>
        <v>51</v>
      </c>
      <c r="AD14" s="3">
        <f t="shared" ref="AD14" si="2">IF(O14&lt;U34,O14,U34)</f>
        <v>51</v>
      </c>
      <c r="AF14" s="26">
        <f>MAX(R14:AD14)</f>
        <v>51</v>
      </c>
    </row>
    <row r="15" spans="2:32" ht="21" x14ac:dyDescent="0.35">
      <c r="B15" s="40">
        <f>AFR!A33</f>
        <v>3003</v>
      </c>
      <c r="C15" s="3">
        <f>AFR!B33</f>
        <v>10.79913606911447</v>
      </c>
      <c r="D15" s="3">
        <f>AFR!C33</f>
        <v>14</v>
      </c>
      <c r="E15" s="3">
        <f>AFR!D33</f>
        <v>16.501650165016503</v>
      </c>
      <c r="F15" s="3">
        <f>AFR!E33</f>
        <v>26.470588235294116</v>
      </c>
      <c r="G15" s="3">
        <f>AFR!F33</f>
        <v>30.303030303030305</v>
      </c>
      <c r="H15" s="3">
        <f>AFR!G33</f>
        <v>33.333333333333336</v>
      </c>
      <c r="I15" s="3">
        <f>AFR!H33</f>
        <v>36.363636363636367</v>
      </c>
      <c r="J15" s="3">
        <f>AFR!I33</f>
        <v>39.393939393939391</v>
      </c>
      <c r="K15" s="3">
        <f>AFR!J33</f>
        <v>45.454545454545453</v>
      </c>
      <c r="L15" s="3">
        <f>AFR!K33</f>
        <v>51.515151515151516</v>
      </c>
      <c r="M15" s="3">
        <f>AFR!L33</f>
        <v>54.545454545454547</v>
      </c>
      <c r="N15" s="3">
        <f>AFR!M33</f>
        <v>60.606060606060609</v>
      </c>
      <c r="O15" s="3">
        <f>AFR!N33</f>
        <v>63.636363636363633</v>
      </c>
      <c r="Q15" s="39">
        <f>'Limiteurs-IQ max'!B15</f>
        <v>3003</v>
      </c>
      <c r="R15" s="3">
        <f>IF(C15&lt;R34,C15,R34)</f>
        <v>10.79913606911447</v>
      </c>
      <c r="S15" s="3">
        <f>IF(D15&lt;R34,D15,R34)</f>
        <v>14</v>
      </c>
      <c r="T15" s="3">
        <f>IF(E15&lt;R34,E15,R34)</f>
        <v>16.501650165016503</v>
      </c>
      <c r="U15" s="3">
        <f>IF(F15&lt;R34,F15,R34)</f>
        <v>26.470588235294116</v>
      </c>
      <c r="V15" s="3">
        <f>IF(G15&lt;R34,G15,R34)</f>
        <v>30.303030303030305</v>
      </c>
      <c r="W15" s="3">
        <f>IF(H15&lt;R34,H15,R34)</f>
        <v>33.333333333333336</v>
      </c>
      <c r="X15" s="3">
        <f>IF(I15&lt;R34,I15,R34)</f>
        <v>36.363636363636367</v>
      </c>
      <c r="Y15" s="3">
        <f>IF(J15&lt;R34,J15,R34)</f>
        <v>39.393939393939391</v>
      </c>
      <c r="Z15" s="3">
        <f>IF(K15&lt;R34,K15,R34)</f>
        <v>45.454545454545453</v>
      </c>
      <c r="AA15" s="3">
        <f>IF(L15&lt;R34,L15,R34)</f>
        <v>51</v>
      </c>
      <c r="AB15" s="3">
        <f>IF(M15&lt;R34,M15,R34)</f>
        <v>51</v>
      </c>
      <c r="AC15" s="3">
        <f>IF(N15&lt;R34,N15,R34)</f>
        <v>51</v>
      </c>
      <c r="AD15" s="3">
        <f>IF(O15&lt;R34,O15,R34)</f>
        <v>51</v>
      </c>
      <c r="AF15" s="26">
        <f>MAX(R15:AD15)</f>
        <v>51</v>
      </c>
    </row>
    <row r="16" spans="2:32" ht="21" x14ac:dyDescent="0.35">
      <c r="B16" s="2">
        <f>AFR!A34</f>
        <v>3255</v>
      </c>
      <c r="C16" s="3">
        <f>AFR!B34</f>
        <v>10.200612036722204</v>
      </c>
      <c r="D16" s="3">
        <f>AFR!C34</f>
        <v>13.00148588410104</v>
      </c>
      <c r="E16" s="3">
        <f>AFR!D34</f>
        <v>16</v>
      </c>
      <c r="F16" s="3">
        <f>AFR!E34</f>
        <v>26.470588235294116</v>
      </c>
      <c r="G16" s="3">
        <f>AFR!F34</f>
        <v>29.411764705882351</v>
      </c>
      <c r="H16" s="3">
        <f>AFR!G34</f>
        <v>33.333333333333336</v>
      </c>
      <c r="I16" s="3">
        <f>AFR!H34</f>
        <v>36.363636363636367</v>
      </c>
      <c r="J16" s="3">
        <f>AFR!I34</f>
        <v>39.393939393939391</v>
      </c>
      <c r="K16" s="3">
        <f>AFR!J34</f>
        <v>45.454545454545453</v>
      </c>
      <c r="L16" s="3">
        <f>AFR!K34</f>
        <v>51.515151515151516</v>
      </c>
      <c r="M16" s="3">
        <f>AFR!L34</f>
        <v>54.545454545454547</v>
      </c>
      <c r="N16" s="3">
        <f>AFR!M34</f>
        <v>60.606060606060609</v>
      </c>
      <c r="O16" s="3">
        <f>AFR!N34</f>
        <v>63.636363636363633</v>
      </c>
      <c r="Q16" s="21">
        <f>'Limiteurs-IQ max'!B16</f>
        <v>3255</v>
      </c>
      <c r="R16" s="3">
        <f>IF(C16&lt;M27,C16,M27)</f>
        <v>10.200612036722204</v>
      </c>
      <c r="S16" s="3">
        <f>IF(D16&lt;M27,D16,M27)</f>
        <v>13.00148588410104</v>
      </c>
      <c r="T16" s="3">
        <f>IF(E16&lt;M27,E16,M27)</f>
        <v>16</v>
      </c>
      <c r="U16" s="3">
        <f>IF(F16&lt;M27,F16,M27)</f>
        <v>26.470588235294116</v>
      </c>
      <c r="V16" s="3">
        <f>IF(G16&lt;M27,G16,M27)</f>
        <v>29.411764705882351</v>
      </c>
      <c r="W16" s="3">
        <f>IF(H16&lt;M27,H16,M27)</f>
        <v>33.333333333333336</v>
      </c>
      <c r="X16" s="3">
        <f>IF(I16&lt;M27,I16,M27)</f>
        <v>36.363636363636367</v>
      </c>
      <c r="Y16" s="3">
        <f>IF(J16&lt;M27,J16,M27)</f>
        <v>39.393939393939391</v>
      </c>
      <c r="Z16" s="3">
        <f>IF(K16&lt;M27,K16,M27)</f>
        <v>45.454545454545453</v>
      </c>
      <c r="AA16" s="3">
        <f>IF(L16&lt;M27,Y16L16,M27)</f>
        <v>51</v>
      </c>
      <c r="AB16" s="3">
        <f>IF(M16&lt;M27,Y16L16,M27)</f>
        <v>51</v>
      </c>
      <c r="AC16" s="3">
        <f>IF(N16&lt;M27,N16,M27)</f>
        <v>51</v>
      </c>
      <c r="AD16" s="3">
        <f>IF(O16&lt;M27,O16,M27)</f>
        <v>51</v>
      </c>
      <c r="AF16" s="26">
        <f>MAX(R16:AD16)</f>
        <v>51</v>
      </c>
    </row>
    <row r="17" spans="2:33" ht="21" x14ac:dyDescent="0.35">
      <c r="B17" s="2">
        <f>AFR!A35</f>
        <v>3507</v>
      </c>
      <c r="C17" s="3">
        <f>AFR!B35</f>
        <v>10.200612036722204</v>
      </c>
      <c r="D17" s="3">
        <f>AFR!C35</f>
        <v>12.398157987956075</v>
      </c>
      <c r="E17" s="3">
        <f>AFR!D35</f>
        <v>15.497869043006588</v>
      </c>
      <c r="F17" s="3">
        <f>AFR!E35</f>
        <v>26.470588235294116</v>
      </c>
      <c r="G17" s="3">
        <f>AFR!F35</f>
        <v>29.411764705882351</v>
      </c>
      <c r="H17" s="3">
        <f>AFR!G35</f>
        <v>33.333333333333336</v>
      </c>
      <c r="I17" s="3">
        <f>AFR!H35</f>
        <v>36.363636363636367</v>
      </c>
      <c r="J17" s="3">
        <f>AFR!I35</f>
        <v>39.393939393939391</v>
      </c>
      <c r="K17" s="3">
        <f>AFR!J35</f>
        <v>45.454545454545453</v>
      </c>
      <c r="L17" s="3">
        <f>AFR!K35</f>
        <v>51.515151515151516</v>
      </c>
      <c r="M17" s="3">
        <f>AFR!L35</f>
        <v>54.545454545454547</v>
      </c>
      <c r="N17" s="3">
        <f>AFR!M35</f>
        <v>60.606060606060609</v>
      </c>
      <c r="O17" s="3">
        <f>AFR!N35</f>
        <v>63.636363636363633</v>
      </c>
      <c r="Q17" s="21">
        <f>'Limiteurs-IQ max'!B17</f>
        <v>3507</v>
      </c>
      <c r="R17" s="3">
        <f>IF(C17&lt;N27,C17,N27)</f>
        <v>10.200612036722204</v>
      </c>
      <c r="S17" s="3">
        <f>IF(D17&lt;N27,D17,N27)</f>
        <v>12.398157987956075</v>
      </c>
      <c r="T17" s="3">
        <f>IF(E17&lt;N27,E17,N27)</f>
        <v>15.497869043006588</v>
      </c>
      <c r="U17" s="3">
        <f>IF(F17&lt;N27,F17,N27)</f>
        <v>26.470588235294116</v>
      </c>
      <c r="V17" s="3">
        <f>IF(G17&lt;N27,G17,N27)</f>
        <v>29.411764705882351</v>
      </c>
      <c r="W17" s="3">
        <f>IF(H17&lt;N27,H17,N27)</f>
        <v>33.333333333333336</v>
      </c>
      <c r="X17" s="3">
        <f>IF(I17&lt;N27,I17,N27)</f>
        <v>36.363636363636367</v>
      </c>
      <c r="Y17" s="3">
        <f>IF(J17&lt;N27,J17,N27)</f>
        <v>39.393939393939391</v>
      </c>
      <c r="Z17" s="3">
        <f>IF(K17&lt;N27,K17,N27)</f>
        <v>45.454545454545453</v>
      </c>
      <c r="AA17" s="3">
        <f>IF(L17&lt;N27,L17,N27)</f>
        <v>51</v>
      </c>
      <c r="AB17" s="3">
        <f>IF(M17&lt;N27,M17,N27)</f>
        <v>51</v>
      </c>
      <c r="AC17" s="3">
        <f>IF(N17&lt;N27,N17,N27)</f>
        <v>51</v>
      </c>
      <c r="AD17" s="3">
        <f>IF(O17&lt;N27,O17,N27)</f>
        <v>51</v>
      </c>
      <c r="AF17" s="26">
        <f>MAX(R17:AD17)</f>
        <v>51</v>
      </c>
    </row>
    <row r="18" spans="2:33" ht="21" x14ac:dyDescent="0.35">
      <c r="B18" s="2">
        <f>AFR!A36</f>
        <v>3759</v>
      </c>
      <c r="C18" s="3">
        <f>AFR!B36</f>
        <v>10.398613518197573</v>
      </c>
      <c r="D18" s="3">
        <f>AFR!C36</f>
        <v>11.998628728145354</v>
      </c>
      <c r="E18" s="3">
        <f>AFR!D36</f>
        <v>14.998125234345705</v>
      </c>
      <c r="F18" s="3">
        <f>AFR!E36</f>
        <v>26.470588235294116</v>
      </c>
      <c r="G18" s="3">
        <f>AFR!F36</f>
        <v>29.411764705882351</v>
      </c>
      <c r="H18" s="3">
        <f>AFR!G36</f>
        <v>33.333333333333336</v>
      </c>
      <c r="I18" s="3">
        <f>AFR!H36</f>
        <v>36.363636363636367</v>
      </c>
      <c r="J18" s="3">
        <f>AFR!I36</f>
        <v>39.393939393939391</v>
      </c>
      <c r="K18" s="3">
        <f>AFR!J36</f>
        <v>45.454545454545453</v>
      </c>
      <c r="L18" s="3">
        <f>AFR!K36</f>
        <v>51.515151515151516</v>
      </c>
      <c r="M18" s="3">
        <f>AFR!L36</f>
        <v>54.545454545454547</v>
      </c>
      <c r="N18" s="3">
        <f>AFR!M36</f>
        <v>60.606060606060609</v>
      </c>
      <c r="O18" s="3">
        <f>AFR!N36</f>
        <v>63.636363636363633</v>
      </c>
      <c r="Q18" s="21">
        <f>'Limiteurs-IQ max'!B18</f>
        <v>3759</v>
      </c>
      <c r="R18" s="3">
        <f>IF(C18&lt;O27,C18,O27)</f>
        <v>10.398613518197573</v>
      </c>
      <c r="S18" s="3">
        <f>IF(D18&lt;O27,D18,O27)</f>
        <v>11.998628728145354</v>
      </c>
      <c r="T18" s="3">
        <f>IF(E18&lt;O27,E18,O27)</f>
        <v>14.998125234345705</v>
      </c>
      <c r="U18" s="3">
        <f>IF(F18&lt;O27,F18,O27)</f>
        <v>26.470588235294116</v>
      </c>
      <c r="V18" s="3">
        <f>IF(G18&lt;O27,G18,O27)</f>
        <v>29.411764705882351</v>
      </c>
      <c r="W18" s="3">
        <f>IF(H18&lt;O27,H18,O27)</f>
        <v>33.333333333333336</v>
      </c>
      <c r="X18" s="3">
        <f>IF(I18&lt;O27,I18,O27)</f>
        <v>36.363636363636367</v>
      </c>
      <c r="Y18" s="3">
        <f>IF(J18&lt;O27,J18,O27)</f>
        <v>39.393939393939391</v>
      </c>
      <c r="Z18" s="3">
        <f>IF(K18&lt;O27,K18,O27)</f>
        <v>45.454545454545453</v>
      </c>
      <c r="AA18" s="3">
        <f>IF(L18&lt;O27,L18,O27)</f>
        <v>51</v>
      </c>
      <c r="AB18" s="3">
        <f>IF(M18&lt;O27,M18,O27)</f>
        <v>51</v>
      </c>
      <c r="AC18" s="3">
        <f>IF(N18&lt;O27,N18,O27)</f>
        <v>51</v>
      </c>
      <c r="AD18" s="3">
        <f>IF(O18&lt;O27,O18,O27)</f>
        <v>51</v>
      </c>
      <c r="AF18" s="26">
        <f>MAX(R18:AD18)</f>
        <v>51</v>
      </c>
    </row>
    <row r="19" spans="2:33" ht="21" x14ac:dyDescent="0.35">
      <c r="B19" s="2">
        <f>AFR!A37</f>
        <v>4242</v>
      </c>
      <c r="C19" s="3">
        <f>AFR!B37</f>
        <v>10.200612036722204</v>
      </c>
      <c r="D19" s="3">
        <f>AFR!C37</f>
        <v>11.998628728145354</v>
      </c>
      <c r="E19" s="3">
        <f>AFR!D37</f>
        <v>13.600816048962937</v>
      </c>
      <c r="F19" s="3">
        <f>AFR!E37</f>
        <v>26.470588235294116</v>
      </c>
      <c r="G19" s="3">
        <f>AFR!F37</f>
        <v>29.411764705882351</v>
      </c>
      <c r="H19" s="3">
        <f>AFR!G37</f>
        <v>32.352941176470587</v>
      </c>
      <c r="I19" s="3">
        <f>AFR!H37</f>
        <v>35.294117647058826</v>
      </c>
      <c r="J19" s="3">
        <f>AFR!I37</f>
        <v>38.235294117647058</v>
      </c>
      <c r="K19" s="3">
        <f>AFR!J37</f>
        <v>44.117647058823529</v>
      </c>
      <c r="L19" s="3">
        <f>AFR!K37</f>
        <v>50</v>
      </c>
      <c r="M19" s="3">
        <f>AFR!L37</f>
        <v>52.941176470588232</v>
      </c>
      <c r="N19" s="3">
        <f>AFR!M37</f>
        <v>58.823529411764703</v>
      </c>
      <c r="O19" s="3">
        <f>AFR!N37</f>
        <v>61.764705882352942</v>
      </c>
      <c r="Q19" s="21">
        <f>'Limiteurs-IQ max'!B19</f>
        <v>4242</v>
      </c>
      <c r="R19" s="3">
        <f>IF(C19&lt;S27,C19,S27)</f>
        <v>10.200612036722204</v>
      </c>
      <c r="S19" s="3">
        <f>IF(D19&lt;S27,D19,S27)</f>
        <v>11.998628728145354</v>
      </c>
      <c r="T19" s="3">
        <f>IF(E19&lt;S27,E19,S27)</f>
        <v>13.600816048962937</v>
      </c>
      <c r="U19" s="3">
        <f>IF(F19&lt;S27,F19,S27)</f>
        <v>26.470588235294116</v>
      </c>
      <c r="V19" s="3">
        <f>IF(G19&lt;S27,G19,S27)</f>
        <v>29.411764705882351</v>
      </c>
      <c r="W19" s="3">
        <f>IF(H19&lt;S27,H19,S27)</f>
        <v>32.352941176470587</v>
      </c>
      <c r="X19" s="3">
        <f>IF(I19&lt;S27,I19,S27)</f>
        <v>35.294117647058826</v>
      </c>
      <c r="Y19" s="3">
        <f>IF(J19&lt;S27,J19,S27)</f>
        <v>38.235294117647058</v>
      </c>
      <c r="Z19" s="3">
        <f>IF(K19&lt;S27,K19,S27)</f>
        <v>44.117647058823529</v>
      </c>
      <c r="AA19" s="3">
        <f>IF(L19&lt;S27,L19,S27)</f>
        <v>46.83</v>
      </c>
      <c r="AB19" s="3">
        <f>IF(M19&lt;S27,M19,S27)</f>
        <v>46.83</v>
      </c>
      <c r="AC19" s="3">
        <f>IF(N19&lt;S27,N19,S27)</f>
        <v>46.83</v>
      </c>
      <c r="AD19" s="3">
        <f>IF(O19&lt;S27,O19,S27)</f>
        <v>46.83</v>
      </c>
      <c r="AF19" s="26">
        <f>MAX(R19:AD19)</f>
        <v>46.83</v>
      </c>
    </row>
    <row r="20" spans="2:33" ht="21" x14ac:dyDescent="0.35">
      <c r="B20" s="2">
        <f>AFR!A38</f>
        <v>5355</v>
      </c>
      <c r="C20" s="3">
        <f>AFR!B38</f>
        <v>7.1994240460763139</v>
      </c>
      <c r="D20" s="3">
        <f>AFR!C38</f>
        <v>8.8006034699522253</v>
      </c>
      <c r="E20" s="3">
        <f>AFR!D38</f>
        <v>11.201344161299355</v>
      </c>
      <c r="F20" s="3">
        <f>AFR!E38</f>
        <v>25.714285714285715</v>
      </c>
      <c r="G20" s="3">
        <f>AFR!F38</f>
        <v>28.571428571428573</v>
      </c>
      <c r="H20" s="3">
        <f>AFR!G38</f>
        <v>31.428571428571427</v>
      </c>
      <c r="I20" s="3">
        <f>AFR!H38</f>
        <v>34.285714285714285</v>
      </c>
      <c r="J20" s="3">
        <f>AFR!I38</f>
        <v>37.142857142857146</v>
      </c>
      <c r="K20" s="3">
        <f>AFR!J38</f>
        <v>42.857142857142854</v>
      </c>
      <c r="L20" s="3">
        <f>AFR!K38</f>
        <v>48.571428571428569</v>
      </c>
      <c r="M20" s="3">
        <f>AFR!L38</f>
        <v>51.428571428571431</v>
      </c>
      <c r="N20" s="3">
        <f>AFR!M38</f>
        <v>57.142857142857146</v>
      </c>
      <c r="O20" s="3">
        <f>AFR!N38</f>
        <v>60</v>
      </c>
      <c r="Q20" s="21">
        <f>'Limiteurs-IQ max'!B20</f>
        <v>5355</v>
      </c>
      <c r="R20" s="3">
        <f>IF(C20&lt;S28,C20,S28)</f>
        <v>7.1994240460763139</v>
      </c>
      <c r="S20" s="3">
        <f>IF(D20&lt;S28,D20,S28)</f>
        <v>8.8006034699522253</v>
      </c>
      <c r="T20" s="3">
        <f>IF(E20&lt;S28,E20,S28)</f>
        <v>11.201344161299355</v>
      </c>
      <c r="U20" s="3">
        <f>IF(F20&lt;S28,F20,S28)</f>
        <v>25.714285714285715</v>
      </c>
      <c r="V20" s="3">
        <f>IF(G20&lt;S28,G20,S28)</f>
        <v>28.571428571428573</v>
      </c>
      <c r="W20" s="3">
        <f>IF(H20&lt;S28,H20,S28)</f>
        <v>31.428571428571427</v>
      </c>
      <c r="X20" s="3">
        <f>IF(I20&lt;S28,I20,S28)</f>
        <v>34.285714285714285</v>
      </c>
      <c r="Y20" s="3">
        <f>IF(J20&lt;S28,J20,S28)</f>
        <v>37.142857142857146</v>
      </c>
      <c r="Z20" s="3">
        <f>IF(K20&lt;S28,K20,S28)</f>
        <v>42.857142857142854</v>
      </c>
      <c r="AA20" s="3">
        <f>IF(L20&lt;S28,L20,S28)</f>
        <v>46.83</v>
      </c>
      <c r="AB20" s="3">
        <f>IF(M20&lt;S28,M20,S28)</f>
        <v>46.83</v>
      </c>
      <c r="AC20" s="3">
        <f>IF(N20&lt;S28,N20,S28)</f>
        <v>46.83</v>
      </c>
      <c r="AD20" s="3">
        <f>IF(O20&lt;S28,O20,S28)</f>
        <v>46.83</v>
      </c>
      <c r="AF20" s="26">
        <f>MAX(R20:AD20)</f>
        <v>46.83</v>
      </c>
    </row>
    <row r="25" spans="2:33" ht="41.25" customHeight="1" x14ac:dyDescent="0.25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7" t="s">
        <v>7</v>
      </c>
      <c r="M25" s="7"/>
      <c r="N25" s="7"/>
      <c r="O25" s="7"/>
      <c r="P25" s="14"/>
      <c r="Q25" s="14"/>
      <c r="R25" s="14"/>
      <c r="S25" s="14"/>
      <c r="T25" s="14"/>
      <c r="U25" s="14"/>
      <c r="V25" s="30"/>
      <c r="W25" s="30"/>
      <c r="X25" s="29"/>
    </row>
    <row r="26" spans="2:33" ht="21" x14ac:dyDescent="0.35">
      <c r="B26" s="41"/>
      <c r="C26" s="20">
        <v>0</v>
      </c>
      <c r="D26" s="20">
        <v>400</v>
      </c>
      <c r="E26" s="20">
        <v>401</v>
      </c>
      <c r="F26" s="19">
        <v>1008</v>
      </c>
      <c r="G26" s="19">
        <v>1239</v>
      </c>
      <c r="H26" s="19">
        <v>1491</v>
      </c>
      <c r="I26" s="19">
        <v>1743</v>
      </c>
      <c r="J26" s="20">
        <v>1890</v>
      </c>
      <c r="K26" s="19">
        <v>1995</v>
      </c>
      <c r="L26" s="19">
        <v>2247</v>
      </c>
      <c r="M26" s="19">
        <v>3255</v>
      </c>
      <c r="N26" s="19">
        <v>3507</v>
      </c>
      <c r="O26" s="19">
        <v>3759</v>
      </c>
      <c r="P26" s="20">
        <v>3906</v>
      </c>
      <c r="Q26" s="20">
        <v>4011</v>
      </c>
      <c r="R26" s="20">
        <v>4116</v>
      </c>
      <c r="S26" s="19">
        <v>4242</v>
      </c>
      <c r="T26" s="20">
        <v>4473</v>
      </c>
      <c r="U26" s="19">
        <v>5355</v>
      </c>
      <c r="V26" s="35"/>
      <c r="W26" s="35"/>
      <c r="X26" s="35"/>
    </row>
    <row r="27" spans="2:33" ht="21" x14ac:dyDescent="0.35">
      <c r="B27" s="2">
        <v>500</v>
      </c>
      <c r="C27" s="31">
        <v>0</v>
      </c>
      <c r="D27" s="31">
        <v>0</v>
      </c>
      <c r="E27" s="31">
        <v>25</v>
      </c>
      <c r="F27" s="3">
        <v>25</v>
      </c>
      <c r="G27" s="3">
        <v>38.159999999999997</v>
      </c>
      <c r="H27" s="3">
        <v>45.02</v>
      </c>
      <c r="I27" s="3">
        <v>48.71</v>
      </c>
      <c r="J27" s="31">
        <v>50.17</v>
      </c>
      <c r="K27" s="3">
        <v>50.95</v>
      </c>
      <c r="L27" s="3">
        <v>51</v>
      </c>
      <c r="M27" s="3">
        <v>51</v>
      </c>
      <c r="N27" s="3">
        <v>51</v>
      </c>
      <c r="O27" s="3">
        <v>51</v>
      </c>
      <c r="P27" s="31">
        <v>51</v>
      </c>
      <c r="Q27" s="31">
        <v>51</v>
      </c>
      <c r="R27" s="31">
        <v>49.9</v>
      </c>
      <c r="S27" s="3">
        <v>46.83</v>
      </c>
      <c r="T27" s="31">
        <v>26.5</v>
      </c>
      <c r="U27" s="3">
        <f>SUM(V20)</f>
        <v>28.571428571428573</v>
      </c>
      <c r="V27" s="32"/>
      <c r="W27" s="32"/>
      <c r="X27" s="32"/>
    </row>
    <row r="28" spans="2:33" ht="21" x14ac:dyDescent="0.35">
      <c r="B28" s="2">
        <v>900</v>
      </c>
      <c r="C28" s="31">
        <v>0</v>
      </c>
      <c r="D28" s="31">
        <v>0</v>
      </c>
      <c r="E28" s="31">
        <v>25</v>
      </c>
      <c r="F28" s="3">
        <v>25</v>
      </c>
      <c r="G28" s="3">
        <v>38.159999999999997</v>
      </c>
      <c r="H28" s="3">
        <v>45.02</v>
      </c>
      <c r="I28" s="3">
        <v>48.71</v>
      </c>
      <c r="J28" s="31">
        <v>50.17</v>
      </c>
      <c r="K28" s="3">
        <v>50.95</v>
      </c>
      <c r="L28" s="3">
        <v>51</v>
      </c>
      <c r="M28" s="3">
        <v>51</v>
      </c>
      <c r="N28" s="3">
        <v>51</v>
      </c>
      <c r="O28" s="3">
        <v>51</v>
      </c>
      <c r="P28" s="31">
        <v>51</v>
      </c>
      <c r="Q28" s="31">
        <v>51</v>
      </c>
      <c r="R28" s="31">
        <v>49.9</v>
      </c>
      <c r="S28" s="3">
        <v>46.83</v>
      </c>
      <c r="T28" s="31">
        <v>26.5</v>
      </c>
      <c r="U28" s="3">
        <f>SUM(AB20)</f>
        <v>46.83</v>
      </c>
      <c r="V28" s="32"/>
      <c r="W28" s="32"/>
      <c r="X28" s="32"/>
    </row>
    <row r="29" spans="2:33" ht="21" x14ac:dyDescent="0.35">
      <c r="B29" s="2">
        <v>1000</v>
      </c>
      <c r="C29" s="31">
        <v>0</v>
      </c>
      <c r="D29" s="31">
        <v>0</v>
      </c>
      <c r="E29" s="31">
        <v>25</v>
      </c>
      <c r="F29" s="3">
        <v>25</v>
      </c>
      <c r="G29" s="3">
        <v>38.159999999999997</v>
      </c>
      <c r="H29" s="3">
        <v>45.02</v>
      </c>
      <c r="I29" s="3">
        <v>48.71</v>
      </c>
      <c r="J29" s="31">
        <v>50.17</v>
      </c>
      <c r="K29" s="3">
        <v>50.95</v>
      </c>
      <c r="L29" s="3">
        <v>51</v>
      </c>
      <c r="M29" s="3">
        <v>51</v>
      </c>
      <c r="N29" s="3">
        <v>51</v>
      </c>
      <c r="O29" s="3">
        <v>51</v>
      </c>
      <c r="P29" s="31">
        <v>51</v>
      </c>
      <c r="Q29" s="31">
        <v>51</v>
      </c>
      <c r="R29" s="31">
        <v>49.9</v>
      </c>
      <c r="S29" s="3">
        <v>46.83</v>
      </c>
      <c r="T29" s="31">
        <v>26.5</v>
      </c>
      <c r="U29" s="3">
        <f>SUM(AC20)</f>
        <v>46.83</v>
      </c>
      <c r="V29" s="32"/>
      <c r="W29" s="32"/>
      <c r="X29" s="32"/>
    </row>
    <row r="31" spans="2:33" ht="14.25" customHeight="1" x14ac:dyDescent="0.25"/>
    <row r="32" spans="2:33" ht="40.5" customHeight="1" x14ac:dyDescent="0.2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7" t="s">
        <v>11</v>
      </c>
      <c r="M32" s="7"/>
      <c r="N32" s="7"/>
      <c r="O32" s="7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/>
    </row>
    <row r="33" spans="2:30" ht="21" x14ac:dyDescent="0.25">
      <c r="B33" s="27"/>
      <c r="C33" s="35">
        <f>'Limiteurs-IQ max'!C26</f>
        <v>0</v>
      </c>
      <c r="D33" s="35">
        <f>'Limiteurs-IQ max'!D26</f>
        <v>400</v>
      </c>
      <c r="E33" s="35">
        <f>'Limiteurs-IQ max'!E26</f>
        <v>401</v>
      </c>
      <c r="F33" s="36">
        <f>'Limiteurs-IQ max'!$B$5</f>
        <v>861</v>
      </c>
      <c r="G33" s="36">
        <f>'Limiteurs-IQ max'!$B$6</f>
        <v>924</v>
      </c>
      <c r="H33" s="37">
        <f>'Limiteurs-IQ max'!F26</f>
        <v>1008</v>
      </c>
      <c r="I33" s="37">
        <f>'Limiteurs-IQ max'!G26</f>
        <v>1239</v>
      </c>
      <c r="J33" s="38">
        <f>'Limiteurs-IQ max'!$B$8</f>
        <v>1260</v>
      </c>
      <c r="K33" s="37">
        <f>'Limiteurs-IQ max'!H26</f>
        <v>1491</v>
      </c>
      <c r="L33" s="37">
        <f>'Limiteurs-IQ max'!I26</f>
        <v>1743</v>
      </c>
      <c r="M33" s="35">
        <f>'Limiteurs-IQ max'!J26</f>
        <v>1890</v>
      </c>
      <c r="N33" s="37">
        <f>'Limiteurs-IQ max'!K26</f>
        <v>1995</v>
      </c>
      <c r="O33" s="37">
        <f>'Limiteurs-IQ max'!L26</f>
        <v>2247</v>
      </c>
      <c r="P33" s="38">
        <f>'Limiteurs-IQ max'!$B$13</f>
        <v>2499</v>
      </c>
      <c r="Q33" s="38">
        <f>'Limiteurs-IQ max'!$B$14</f>
        <v>2751</v>
      </c>
      <c r="R33" s="38">
        <f>'Limiteurs-IQ max'!$B$15</f>
        <v>3003</v>
      </c>
      <c r="S33" s="37">
        <f>'Limiteurs-IQ max'!M26</f>
        <v>3255</v>
      </c>
      <c r="T33" s="37">
        <f>'Limiteurs-IQ max'!N26</f>
        <v>3507</v>
      </c>
      <c r="U33" s="37">
        <f>'Limiteurs-IQ max'!O26</f>
        <v>3759</v>
      </c>
      <c r="V33" s="35">
        <f>'Limiteurs-IQ max'!P26</f>
        <v>3906</v>
      </c>
      <c r="W33" s="35">
        <f>'Limiteurs-IQ max'!Q26</f>
        <v>4011</v>
      </c>
      <c r="X33" s="35">
        <f>'Limiteurs-IQ max'!R26</f>
        <v>4116</v>
      </c>
      <c r="Y33" s="37">
        <f>'Limiteurs-IQ max'!S26</f>
        <v>4242</v>
      </c>
      <c r="Z33" s="35">
        <f>'Limiteurs-IQ max'!T26</f>
        <v>4473</v>
      </c>
      <c r="AA33" s="37">
        <f>'Limiteurs-IQ max'!U26</f>
        <v>5355</v>
      </c>
      <c r="AB33" s="35"/>
      <c r="AC33" s="35"/>
      <c r="AD33" s="35"/>
    </row>
    <row r="34" spans="2:30" ht="21" x14ac:dyDescent="0.25">
      <c r="B34" s="21">
        <f>'Limiteurs-IQ max'!B27</f>
        <v>500</v>
      </c>
      <c r="C34" s="32">
        <f>'Limiteurs-IQ max'!C27</f>
        <v>0</v>
      </c>
      <c r="D34" s="32">
        <f>'Limiteurs-IQ max'!D27</f>
        <v>0</v>
      </c>
      <c r="E34" s="32">
        <f>'Limiteurs-IQ max'!E27</f>
        <v>25</v>
      </c>
      <c r="F34" s="33">
        <f>FORECAST(F33,E27:F27,E26:F26)</f>
        <v>25</v>
      </c>
      <c r="G34" s="33">
        <f>FORECAST(G33,E27:F27,E26:F26)</f>
        <v>25</v>
      </c>
      <c r="H34" s="34">
        <f>'Limiteurs-IQ max'!F27</f>
        <v>25</v>
      </c>
      <c r="I34" s="34">
        <f>'Limiteurs-IQ max'!G27</f>
        <v>38.159999999999997</v>
      </c>
      <c r="J34" s="34">
        <f>FORECAST(J33,G27:H27,G26:H26)</f>
        <v>38.731666666666669</v>
      </c>
      <c r="K34" s="34">
        <f>'Limiteurs-IQ max'!H27</f>
        <v>45.02</v>
      </c>
      <c r="L34" s="34">
        <f>'Limiteurs-IQ max'!I27</f>
        <v>48.71</v>
      </c>
      <c r="M34" s="32">
        <f>'Limiteurs-IQ max'!J27</f>
        <v>50.17</v>
      </c>
      <c r="N34" s="34">
        <f>'Limiteurs-IQ max'!K27</f>
        <v>50.95</v>
      </c>
      <c r="O34" s="34">
        <f>'Limiteurs-IQ max'!L27</f>
        <v>51</v>
      </c>
      <c r="P34" s="34">
        <f>FORECAST(P33,L27:M27,L26:M26)</f>
        <v>51</v>
      </c>
      <c r="Q34" s="34">
        <f>FORECAST(Q33,L27:M27,L26:M26)</f>
        <v>51</v>
      </c>
      <c r="R34" s="34">
        <f>FORECAST(R33,L27:M27,L26:M26)</f>
        <v>51</v>
      </c>
      <c r="S34" s="34">
        <f>'Limiteurs-IQ max'!M27</f>
        <v>51</v>
      </c>
      <c r="T34" s="34">
        <f>'Limiteurs-IQ max'!N27</f>
        <v>51</v>
      </c>
      <c r="U34" s="34">
        <f>'Limiteurs-IQ max'!O27</f>
        <v>51</v>
      </c>
      <c r="V34" s="32">
        <f>'Limiteurs-IQ max'!P27</f>
        <v>51</v>
      </c>
      <c r="W34" s="32">
        <f>'Limiteurs-IQ max'!Q27</f>
        <v>51</v>
      </c>
      <c r="X34" s="32">
        <f>'Limiteurs-IQ max'!R27</f>
        <v>49.9</v>
      </c>
      <c r="Y34" s="34">
        <f>'Limiteurs-IQ max'!S27</f>
        <v>46.83</v>
      </c>
      <c r="Z34" s="32">
        <f>'Limiteurs-IQ max'!T27</f>
        <v>26.5</v>
      </c>
      <c r="AA34" s="34">
        <f>'Limiteurs-IQ max'!U27</f>
        <v>28.571428571428573</v>
      </c>
      <c r="AB34" s="32"/>
      <c r="AC34" s="32"/>
      <c r="AD34" s="32"/>
    </row>
    <row r="35" spans="2:30" ht="21" x14ac:dyDescent="0.25">
      <c r="B35" s="21">
        <f>'Limiteurs-IQ max'!B28</f>
        <v>900</v>
      </c>
      <c r="C35" s="32">
        <f>'Limiteurs-IQ max'!C28</f>
        <v>0</v>
      </c>
      <c r="D35" s="32">
        <f>'Limiteurs-IQ max'!D28</f>
        <v>0</v>
      </c>
      <c r="E35" s="32">
        <f>'Limiteurs-IQ max'!E28</f>
        <v>25</v>
      </c>
      <c r="F35" s="33">
        <f>FORECAST(F33,E28:F28,E26:F26)</f>
        <v>25</v>
      </c>
      <c r="G35" s="33">
        <f>FORECAST(G33,E28:F28,E26:F26)</f>
        <v>25</v>
      </c>
      <c r="H35" s="34">
        <f>'Limiteurs-IQ max'!F28</f>
        <v>25</v>
      </c>
      <c r="I35" s="34">
        <f>'Limiteurs-IQ max'!G28</f>
        <v>38.159999999999997</v>
      </c>
      <c r="J35" s="34">
        <f>FORECAST(J33,G28:H28,G26:H26)</f>
        <v>38.731666666666669</v>
      </c>
      <c r="K35" s="34">
        <f>'Limiteurs-IQ max'!H28</f>
        <v>45.02</v>
      </c>
      <c r="L35" s="34">
        <f>'Limiteurs-IQ max'!I28</f>
        <v>48.71</v>
      </c>
      <c r="M35" s="32">
        <f>'Limiteurs-IQ max'!J28</f>
        <v>50.17</v>
      </c>
      <c r="N35" s="34">
        <f>'Limiteurs-IQ max'!K28</f>
        <v>50.95</v>
      </c>
      <c r="O35" s="34">
        <f>'Limiteurs-IQ max'!L28</f>
        <v>51</v>
      </c>
      <c r="P35" s="34">
        <f>FORECAST(P33,L28:M28,L26:M26)</f>
        <v>51</v>
      </c>
      <c r="Q35" s="34">
        <f>FORECAST(Q33,L28:M28,L26:M26)</f>
        <v>51</v>
      </c>
      <c r="R35" s="34">
        <f>FORECAST(R33,L28:M28,L26:M26)</f>
        <v>51</v>
      </c>
      <c r="S35" s="34">
        <f>'Limiteurs-IQ max'!M28</f>
        <v>51</v>
      </c>
      <c r="T35" s="34">
        <f>'Limiteurs-IQ max'!N28</f>
        <v>51</v>
      </c>
      <c r="U35" s="34">
        <f>'Limiteurs-IQ max'!O28</f>
        <v>51</v>
      </c>
      <c r="V35" s="32">
        <f>'Limiteurs-IQ max'!P28</f>
        <v>51</v>
      </c>
      <c r="W35" s="32">
        <f>'Limiteurs-IQ max'!Q28</f>
        <v>51</v>
      </c>
      <c r="X35" s="32">
        <f>'Limiteurs-IQ max'!R28</f>
        <v>49.9</v>
      </c>
      <c r="Y35" s="34">
        <f>'Limiteurs-IQ max'!S28</f>
        <v>46.83</v>
      </c>
      <c r="Z35" s="32">
        <f>'Limiteurs-IQ max'!T28</f>
        <v>26.5</v>
      </c>
      <c r="AA35" s="34">
        <f>'Limiteurs-IQ max'!U28</f>
        <v>46.83</v>
      </c>
      <c r="AB35" s="32"/>
      <c r="AC35" s="32"/>
      <c r="AD35" s="32"/>
    </row>
    <row r="36" spans="2:30" ht="21" x14ac:dyDescent="0.25">
      <c r="B36" s="21">
        <f>'Limiteurs-IQ max'!B29</f>
        <v>1000</v>
      </c>
      <c r="C36" s="32">
        <f>'Limiteurs-IQ max'!C29</f>
        <v>0</v>
      </c>
      <c r="D36" s="32">
        <f>'Limiteurs-IQ max'!D29</f>
        <v>0</v>
      </c>
      <c r="E36" s="32">
        <f>'Limiteurs-IQ max'!E29</f>
        <v>25</v>
      </c>
      <c r="F36" s="33">
        <f>FORECAST(F33,E29:F29,E26:F26)</f>
        <v>25</v>
      </c>
      <c r="G36" s="33">
        <f>FORECAST(G33,E29:F29,E26:F26)</f>
        <v>25</v>
      </c>
      <c r="H36" s="34">
        <f>'Limiteurs-IQ max'!F29</f>
        <v>25</v>
      </c>
      <c r="I36" s="34">
        <f>'Limiteurs-IQ max'!G29</f>
        <v>38.159999999999997</v>
      </c>
      <c r="J36" s="34">
        <f>FORECAST(J33,G29:H29,G26:H26)</f>
        <v>38.731666666666669</v>
      </c>
      <c r="K36" s="34">
        <f>'Limiteurs-IQ max'!H29</f>
        <v>45.02</v>
      </c>
      <c r="L36" s="34">
        <f>'Limiteurs-IQ max'!I29</f>
        <v>48.71</v>
      </c>
      <c r="M36" s="32">
        <f>'Limiteurs-IQ max'!J29</f>
        <v>50.17</v>
      </c>
      <c r="N36" s="34">
        <f>'Limiteurs-IQ max'!K29</f>
        <v>50.95</v>
      </c>
      <c r="O36" s="34">
        <f>'Limiteurs-IQ max'!L29</f>
        <v>51</v>
      </c>
      <c r="P36" s="34">
        <f>FORECAST(P33,L29:M29,L26:M26)</f>
        <v>51</v>
      </c>
      <c r="Q36" s="34">
        <f>FORECAST(Q33,L29:M29,L26:M26)</f>
        <v>51</v>
      </c>
      <c r="R36" s="34">
        <f>FORECAST(R33,L29:M29,L26:M26)</f>
        <v>51</v>
      </c>
      <c r="S36" s="34">
        <f>'Limiteurs-IQ max'!M29</f>
        <v>51</v>
      </c>
      <c r="T36" s="34">
        <f>'Limiteurs-IQ max'!N29</f>
        <v>51</v>
      </c>
      <c r="U36" s="34">
        <f>'Limiteurs-IQ max'!O29</f>
        <v>51</v>
      </c>
      <c r="V36" s="32">
        <f>'Limiteurs-IQ max'!P29</f>
        <v>51</v>
      </c>
      <c r="W36" s="32">
        <f>'Limiteurs-IQ max'!Q29</f>
        <v>51</v>
      </c>
      <c r="X36" s="32">
        <f>'Limiteurs-IQ max'!R29</f>
        <v>49.9</v>
      </c>
      <c r="Y36" s="34">
        <f>'Limiteurs-IQ max'!S29</f>
        <v>46.83</v>
      </c>
      <c r="Z36" s="32">
        <f>'Limiteurs-IQ max'!T29</f>
        <v>26.5</v>
      </c>
      <c r="AA36" s="34">
        <f>'Limiteurs-IQ max'!U29</f>
        <v>46.83</v>
      </c>
      <c r="AB36" s="32"/>
      <c r="AC36" s="32"/>
      <c r="AD36" s="32"/>
    </row>
  </sheetData>
  <scenarios current="0" show="0">
    <scenario name="1008" count="10" user="Auteur" comment="Créé par Auteur le 13/04/2010">
      <inputCells r="K7" undone="1" val="34,0954673084637"/>
      <inputCells r="J7" undone="1" val="33,4970969182671"/>
      <inputCells r="I7" undone="1" val="33,4018499486125"/>
      <inputCells r="H7" undone="1" val="33,2409972299169"/>
      <inputCells r="G7" undone="1" val="29,5064377682403"/>
      <inputCells r="F7" undone="1" val="26,3019463440295"/>
      <inputCells r="E7" undone="1" val="24,4964616222101"/>
      <inputCells r="D7" undone="1" val="22,5988700564972"/>
      <inputCells r="C7" undone="1" val="22,1940393151554"/>
      <inputCells r="B7" undone="1" val="20,6043956043956"/>
    </scenario>
  </scenarios>
  <conditionalFormatting sqref="C7:L7">
    <cfRule type="cellIs" dxfId="186" priority="216" operator="greaterThan">
      <formula>#REF!</formula>
    </cfRule>
    <cfRule type="cellIs" dxfId="185" priority="217" operator="greaterThan">
      <formula>$F$27</formula>
    </cfRule>
    <cfRule type="cellIs" dxfId="184" priority="219" operator="lessThan">
      <formula>$F$27</formula>
    </cfRule>
  </conditionalFormatting>
  <conditionalFormatting sqref="C8:L8">
    <cfRule type="cellIs" dxfId="183" priority="214" operator="greaterThan">
      <formula>$G$27</formula>
    </cfRule>
    <cfRule type="cellIs" dxfId="182" priority="215" operator="lessThan">
      <formula>$G$27</formula>
    </cfRule>
  </conditionalFormatting>
  <conditionalFormatting sqref="C9:L9">
    <cfRule type="cellIs" dxfId="181" priority="212" operator="greaterThan">
      <formula>$H$27</formula>
    </cfRule>
    <cfRule type="cellIs" dxfId="180" priority="213" operator="lessThan">
      <formula>$H$27</formula>
    </cfRule>
  </conditionalFormatting>
  <conditionalFormatting sqref="C10:L10">
    <cfRule type="cellIs" dxfId="179" priority="210" operator="greaterThan">
      <formula>$I$27</formula>
    </cfRule>
    <cfRule type="cellIs" dxfId="178" priority="211" operator="lessThan">
      <formula>$I$27</formula>
    </cfRule>
  </conditionalFormatting>
  <conditionalFormatting sqref="C11:L11">
    <cfRule type="cellIs" dxfId="177" priority="208" operator="greaterThan">
      <formula>$K$27</formula>
    </cfRule>
    <cfRule type="cellIs" dxfId="176" priority="209" operator="lessThan">
      <formula>$K$27</formula>
    </cfRule>
  </conditionalFormatting>
  <conditionalFormatting sqref="C12:L12">
    <cfRule type="cellIs" dxfId="175" priority="206" operator="greaterThan">
      <formula>$L$27</formula>
    </cfRule>
    <cfRule type="cellIs" dxfId="174" priority="207" operator="lessThan">
      <formula>$L$27</formula>
    </cfRule>
  </conditionalFormatting>
  <conditionalFormatting sqref="R7:AA7">
    <cfRule type="cellIs" dxfId="173" priority="170" operator="lessThan">
      <formula>$F$27</formula>
    </cfRule>
    <cfRule type="cellIs" dxfId="172" priority="171" operator="equal">
      <formula>$F$27</formula>
    </cfRule>
    <cfRule type="cellIs" dxfId="171" priority="172" operator="greaterThan">
      <formula>$F$27</formula>
    </cfRule>
  </conditionalFormatting>
  <conditionalFormatting sqref="R9:AA9">
    <cfRule type="cellIs" dxfId="67" priority="166" operator="lessThan">
      <formula>$H$27</formula>
    </cfRule>
    <cfRule type="cellIs" dxfId="66" priority="167" operator="equal">
      <formula>$H$27</formula>
    </cfRule>
  </conditionalFormatting>
  <conditionalFormatting sqref="R10:AA10">
    <cfRule type="cellIs" dxfId="65" priority="164" operator="lessThan">
      <formula>$I$27</formula>
    </cfRule>
    <cfRule type="cellIs" dxfId="64" priority="165" operator="equal">
      <formula>$I$27</formula>
    </cfRule>
  </conditionalFormatting>
  <conditionalFormatting sqref="R11:AA11">
    <cfRule type="cellIs" dxfId="63" priority="162" operator="lessThan">
      <formula>$K$27</formula>
    </cfRule>
    <cfRule type="cellIs" dxfId="62" priority="163" operator="equal">
      <formula>$K$27</formula>
    </cfRule>
  </conditionalFormatting>
  <conditionalFormatting sqref="R12:AA12">
    <cfRule type="cellIs" dxfId="61" priority="160" operator="lessThan">
      <formula>$L$27</formula>
    </cfRule>
    <cfRule type="cellIs" dxfId="60" priority="161" operator="equal">
      <formula>$L$27</formula>
    </cfRule>
  </conditionalFormatting>
  <conditionalFormatting sqref="C5:L5">
    <cfRule type="cellIs" dxfId="170" priority="143" operator="equal">
      <formula>$F$34</formula>
    </cfRule>
    <cfRule type="cellIs" dxfId="169" priority="144" operator="lessThan">
      <formula>$F$34</formula>
    </cfRule>
    <cfRule type="cellIs" dxfId="168" priority="145" operator="greaterThan">
      <formula>$F$34</formula>
    </cfRule>
  </conditionalFormatting>
  <conditionalFormatting sqref="C6:L6">
    <cfRule type="cellIs" dxfId="167" priority="141" operator="greaterThan">
      <formula>$G$34</formula>
    </cfRule>
    <cfRule type="cellIs" dxfId="166" priority="142" operator="lessThan">
      <formula>$G$34</formula>
    </cfRule>
  </conditionalFormatting>
  <conditionalFormatting sqref="R5:AA5">
    <cfRule type="cellIs" dxfId="165" priority="131" operator="equal">
      <formula>$F$34</formula>
    </cfRule>
    <cfRule type="cellIs" dxfId="164" priority="133" operator="lessThan">
      <formula>$F$34</formula>
    </cfRule>
    <cfRule type="cellIs" dxfId="163" priority="134" operator="greaterThan">
      <formula>$F$34</formula>
    </cfRule>
  </conditionalFormatting>
  <conditionalFormatting sqref="S5:AA5">
    <cfRule type="cellIs" dxfId="162" priority="132" operator="greaterThan">
      <formula>$F$34</formula>
    </cfRule>
  </conditionalFormatting>
  <conditionalFormatting sqref="R6:AA6">
    <cfRule type="cellIs" dxfId="161" priority="128" operator="equal">
      <formula>$G$34</formula>
    </cfRule>
    <cfRule type="cellIs" dxfId="160" priority="129" operator="greaterThan">
      <formula>$G$34</formula>
    </cfRule>
    <cfRule type="cellIs" dxfId="159" priority="130" operator="lessThan">
      <formula>$G$34</formula>
    </cfRule>
  </conditionalFormatting>
  <conditionalFormatting sqref="R8:AB8">
    <cfRule type="cellIs" dxfId="69" priority="126" operator="equal">
      <formula>$J$34</formula>
    </cfRule>
    <cfRule type="cellIs" dxfId="68" priority="127" operator="lessThan">
      <formula>$J$34</formula>
    </cfRule>
  </conditionalFormatting>
  <conditionalFormatting sqref="AB7:AD7">
    <cfRule type="cellIs" dxfId="76" priority="81" operator="lessThan">
      <formula>$F$27</formula>
    </cfRule>
    <cfRule type="cellIs" dxfId="75" priority="82" operator="equal">
      <formula>$F$27</formula>
    </cfRule>
    <cfRule type="cellIs" dxfId="74" priority="83" operator="greaterThan">
      <formula>$F$27</formula>
    </cfRule>
  </conditionalFormatting>
  <conditionalFormatting sqref="AC9:AD9">
    <cfRule type="cellIs" dxfId="143" priority="79" operator="lessThan">
      <formula>$H$27</formula>
    </cfRule>
    <cfRule type="cellIs" dxfId="142" priority="80" operator="equal">
      <formula>$H$27</formula>
    </cfRule>
  </conditionalFormatting>
  <conditionalFormatting sqref="AB5:AD5">
    <cfRule type="cellIs" dxfId="141" priority="57" operator="equal">
      <formula>$F$34</formula>
    </cfRule>
    <cfRule type="cellIs" dxfId="140" priority="59" operator="lessThan">
      <formula>$F$34</formula>
    </cfRule>
    <cfRule type="cellIs" dxfId="139" priority="60" operator="greaterThan">
      <formula>$F$34</formula>
    </cfRule>
  </conditionalFormatting>
  <conditionalFormatting sqref="AB5:AD5">
    <cfRule type="cellIs" dxfId="138" priority="58" operator="greaterThan">
      <formula>$F$34</formula>
    </cfRule>
  </conditionalFormatting>
  <conditionalFormatting sqref="AB6:AD6">
    <cfRule type="cellIs" dxfId="137" priority="54" operator="equal">
      <formula>$G$34</formula>
    </cfRule>
    <cfRule type="cellIs" dxfId="136" priority="55" operator="greaterThan">
      <formula>$G$34</formula>
    </cfRule>
    <cfRule type="cellIs" dxfId="135" priority="56" operator="lessThan">
      <formula>$G$34</formula>
    </cfRule>
  </conditionalFormatting>
  <conditionalFormatting sqref="C18:L18">
    <cfRule type="cellIs" dxfId="134" priority="266" operator="greaterThan">
      <formula>$O$27</formula>
    </cfRule>
    <cfRule type="cellIs" dxfId="133" priority="267" operator="lessThan">
      <formula>$O$27</formula>
    </cfRule>
  </conditionalFormatting>
  <conditionalFormatting sqref="C17:L17">
    <cfRule type="cellIs" dxfId="132" priority="268" operator="greaterThan">
      <formula>$N$27</formula>
    </cfRule>
    <cfRule type="cellIs" dxfId="131" priority="269" operator="lessThan">
      <formula>$N$27</formula>
    </cfRule>
  </conditionalFormatting>
  <conditionalFormatting sqref="C16:L16">
    <cfRule type="cellIs" dxfId="130" priority="270" operator="lessThan">
      <formula>$M$27</formula>
    </cfRule>
    <cfRule type="cellIs" dxfId="129" priority="271" operator="greaterThan">
      <formula>$M$27</formula>
    </cfRule>
    <cfRule type="cellIs" dxfId="128" priority="272" operator="greaterThan">
      <formula>#REF!</formula>
    </cfRule>
    <cfRule type="cellIs" dxfId="127" priority="273" operator="lessThan">
      <formula>#REF!</formula>
    </cfRule>
  </conditionalFormatting>
  <conditionalFormatting sqref="R17:AA17 AC17:AD17 AD18">
    <cfRule type="cellIs" dxfId="126" priority="278" operator="lessThan">
      <formula>$N$27</formula>
    </cfRule>
    <cfRule type="cellIs" dxfId="125" priority="279" operator="equal">
      <formula>$N$27</formula>
    </cfRule>
  </conditionalFormatting>
  <conditionalFormatting sqref="R18:AA18 AC18">
    <cfRule type="cellIs" dxfId="73" priority="280" operator="lessThan">
      <formula>$O$27</formula>
    </cfRule>
    <cfRule type="cellIs" dxfId="72" priority="281" operator="equal">
      <formula>$O$27</formula>
    </cfRule>
  </conditionalFormatting>
  <conditionalFormatting sqref="R16:AA16">
    <cfRule type="cellIs" dxfId="124" priority="286" operator="equal">
      <formula>$M$27</formula>
    </cfRule>
    <cfRule type="cellIs" dxfId="123" priority="287" operator="greaterThan">
      <formula>$M$27</formula>
    </cfRule>
    <cfRule type="cellIs" dxfId="122" priority="288" operator="lessThan">
      <formula>$M$27</formula>
    </cfRule>
    <cfRule type="cellIs" dxfId="121" priority="289" operator="greaterThan">
      <formula>$M$27</formula>
    </cfRule>
  </conditionalFormatting>
  <conditionalFormatting sqref="AB12:AD12">
    <cfRule type="cellIs" dxfId="120" priority="44" operator="lessThan">
      <formula>$L$27</formula>
    </cfRule>
    <cfRule type="cellIs" dxfId="119" priority="45" operator="equal">
      <formula>$L$27</formula>
    </cfRule>
  </conditionalFormatting>
  <conditionalFormatting sqref="AB11:AD11">
    <cfRule type="cellIs" dxfId="53" priority="42" operator="lessThan">
      <formula>$K$27</formula>
    </cfRule>
    <cfRule type="cellIs" dxfId="52" priority="43" operator="equal">
      <formula>$K$27</formula>
    </cfRule>
  </conditionalFormatting>
  <conditionalFormatting sqref="AC8:AD8">
    <cfRule type="cellIs" dxfId="118" priority="40" operator="equal">
      <formula>$J$34</formula>
    </cfRule>
    <cfRule type="cellIs" dxfId="117" priority="41" operator="lessThan">
      <formula>$J$34</formula>
    </cfRule>
  </conditionalFormatting>
  <conditionalFormatting sqref="AB10:AD10">
    <cfRule type="cellIs" dxfId="116" priority="38" operator="lessThan">
      <formula>$I$27</formula>
    </cfRule>
    <cfRule type="cellIs" dxfId="115" priority="39" operator="equal">
      <formula>$I$27</formula>
    </cfRule>
  </conditionalFormatting>
  <conditionalFormatting sqref="R15:AA15 AC15:AD16">
    <cfRule type="cellIs" dxfId="114" priority="316" operator="equal">
      <formula>$R$34</formula>
    </cfRule>
    <cfRule type="cellIs" dxfId="113" priority="317" operator="lessThan">
      <formula>$R$34</formula>
    </cfRule>
  </conditionalFormatting>
  <conditionalFormatting sqref="R14:AD14">
    <cfRule type="cellIs" dxfId="51" priority="322" operator="equal">
      <formula>$Q$34</formula>
    </cfRule>
    <cfRule type="cellIs" dxfId="50" priority="323" operator="lessThan">
      <formula>$Q$34</formula>
    </cfRule>
  </conditionalFormatting>
  <conditionalFormatting sqref="C19:L19">
    <cfRule type="cellIs" dxfId="112" priority="324" operator="greaterThan">
      <formula>$S$27</formula>
    </cfRule>
    <cfRule type="cellIs" dxfId="111" priority="325" operator="lessThan">
      <formula>$S$27</formula>
    </cfRule>
  </conditionalFormatting>
  <conditionalFormatting sqref="R19:AA19 S20:AA20">
    <cfRule type="cellIs" dxfId="55" priority="326" operator="lessThan">
      <formula>$S$27</formula>
    </cfRule>
    <cfRule type="cellIs" dxfId="54" priority="327" operator="equal">
      <formula>$S$27</formula>
    </cfRule>
  </conditionalFormatting>
  <conditionalFormatting sqref="C20:L20">
    <cfRule type="cellIs" dxfId="110" priority="330" operator="greaterThan">
      <formula>$U$27</formula>
    </cfRule>
    <cfRule type="cellIs" dxfId="109" priority="331" operator="lessThan">
      <formula>$U$27</formula>
    </cfRule>
  </conditionalFormatting>
  <conditionalFormatting sqref="C14:L14">
    <cfRule type="cellIs" dxfId="106" priority="334" operator="greaterThan">
      <formula>$Q$34</formula>
    </cfRule>
    <cfRule type="cellIs" dxfId="105" priority="335" operator="lessThan">
      <formula>$Q$34</formula>
    </cfRule>
  </conditionalFormatting>
  <conditionalFormatting sqref="C15:L15">
    <cfRule type="cellIs" dxfId="104" priority="336" operator="greaterThan">
      <formula>$R$34</formula>
    </cfRule>
    <cfRule type="cellIs" dxfId="103" priority="337" operator="lessThan">
      <formula>$R$34</formula>
    </cfRule>
  </conditionalFormatting>
  <conditionalFormatting sqref="C13:L13">
    <cfRule type="cellIs" dxfId="102" priority="344" operator="greaterThan">
      <formula>$P$34</formula>
    </cfRule>
    <cfRule type="cellIs" dxfId="101" priority="345" operator="lessThan">
      <formula>$P$34</formula>
    </cfRule>
  </conditionalFormatting>
  <conditionalFormatting sqref="R13:AD13">
    <cfRule type="cellIs" dxfId="100" priority="346" operator="equal">
      <formula>$P$34</formula>
    </cfRule>
    <cfRule type="cellIs" dxfId="99" priority="347" operator="lessThan">
      <formula>$P$34</formula>
    </cfRule>
  </conditionalFormatting>
  <conditionalFormatting sqref="M5:M20">
    <cfRule type="cellIs" dxfId="92" priority="35" operator="equal">
      <formula>$F$34</formula>
    </cfRule>
    <cfRule type="cellIs" dxfId="91" priority="36" operator="lessThan">
      <formula>$F$34</formula>
    </cfRule>
    <cfRule type="cellIs" dxfId="90" priority="37" operator="greaterThan">
      <formula>$F$34</formula>
    </cfRule>
  </conditionalFormatting>
  <conditionalFormatting sqref="N5:N20">
    <cfRule type="cellIs" dxfId="89" priority="32" operator="equal">
      <formula>$F$34</formula>
    </cfRule>
    <cfRule type="cellIs" dxfId="88" priority="33" operator="lessThan">
      <formula>$F$34</formula>
    </cfRule>
    <cfRule type="cellIs" dxfId="87" priority="34" operator="greaterThan">
      <formula>$F$34</formula>
    </cfRule>
  </conditionalFormatting>
  <conditionalFormatting sqref="O5:O20">
    <cfRule type="cellIs" dxfId="83" priority="29" operator="equal">
      <formula>$F$34</formula>
    </cfRule>
    <cfRule type="cellIs" dxfId="82" priority="30" operator="lessThan">
      <formula>$F$34</formula>
    </cfRule>
    <cfRule type="cellIs" dxfId="81" priority="31" operator="greaterThan">
      <formula>$F$34</formula>
    </cfRule>
  </conditionalFormatting>
  <conditionalFormatting sqref="R20 AA20">
    <cfRule type="cellIs" dxfId="78" priority="27" operator="lessThan">
      <formula>$S$27</formula>
    </cfRule>
    <cfRule type="cellIs" dxfId="77" priority="28" operator="equal">
      <formula>$S$27</formula>
    </cfRule>
  </conditionalFormatting>
  <conditionalFormatting sqref="AB9">
    <cfRule type="cellIs" dxfId="57" priority="25" operator="lessThan">
      <formula>$H$27</formula>
    </cfRule>
    <cfRule type="cellIs" dxfId="56" priority="26" operator="equal">
      <formula>$H$27</formula>
    </cfRule>
  </conditionalFormatting>
  <conditionalFormatting sqref="AB18">
    <cfRule type="cellIs" dxfId="47" priority="23" operator="lessThan">
      <formula>$O$27</formula>
    </cfRule>
    <cfRule type="cellIs" dxfId="46" priority="24" operator="equal">
      <formula>$O$27</formula>
    </cfRule>
  </conditionalFormatting>
  <conditionalFormatting sqref="AB17">
    <cfRule type="cellIs" dxfId="39" priority="19" operator="lessThan">
      <formula>$N$27</formula>
    </cfRule>
    <cfRule type="cellIs" dxfId="38" priority="20" operator="equal">
      <formula>$N$27</formula>
    </cfRule>
  </conditionalFormatting>
  <conditionalFormatting sqref="AB15">
    <cfRule type="cellIs" dxfId="35" priority="17" operator="equal">
      <formula>$R$34</formula>
    </cfRule>
    <cfRule type="cellIs" dxfId="34" priority="18" operator="lessThan">
      <formula>$R$34</formula>
    </cfRule>
  </conditionalFormatting>
  <conditionalFormatting sqref="AB16">
    <cfRule type="cellIs" dxfId="29" priority="13" operator="equal">
      <formula>$M$27</formula>
    </cfRule>
    <cfRule type="cellIs" dxfId="28" priority="14" operator="greaterThan">
      <formula>$M$27</formula>
    </cfRule>
    <cfRule type="cellIs" dxfId="27" priority="15" operator="lessThan">
      <formula>$M$27</formula>
    </cfRule>
    <cfRule type="cellIs" dxfId="26" priority="16" operator="greaterThan">
      <formula>$M$27</formula>
    </cfRule>
  </conditionalFormatting>
  <conditionalFormatting sqref="AB19">
    <cfRule type="cellIs" dxfId="21" priority="11" operator="lessThan">
      <formula>$S$27</formula>
    </cfRule>
    <cfRule type="cellIs" dxfId="20" priority="12" operator="equal">
      <formula>$S$27</formula>
    </cfRule>
  </conditionalFormatting>
  <conditionalFormatting sqref="AC19">
    <cfRule type="cellIs" dxfId="17" priority="9" operator="lessThan">
      <formula>$S$27</formula>
    </cfRule>
    <cfRule type="cellIs" dxfId="16" priority="10" operator="equal">
      <formula>$S$27</formula>
    </cfRule>
  </conditionalFormatting>
  <conditionalFormatting sqref="AD19">
    <cfRule type="cellIs" dxfId="13" priority="7" operator="lessThan">
      <formula>$S$27</formula>
    </cfRule>
    <cfRule type="cellIs" dxfId="12" priority="8" operator="equal">
      <formula>$S$27</formula>
    </cfRule>
  </conditionalFormatting>
  <conditionalFormatting sqref="AB20">
    <cfRule type="cellIs" dxfId="9" priority="5" operator="lessThan">
      <formula>$S$27</formula>
    </cfRule>
    <cfRule type="cellIs" dxfId="8" priority="6" operator="equal">
      <formula>$S$27</formula>
    </cfRule>
  </conditionalFormatting>
  <conditionalFormatting sqref="AC20">
    <cfRule type="cellIs" dxfId="5" priority="3" operator="lessThan">
      <formula>$S$27</formula>
    </cfRule>
    <cfRule type="cellIs" dxfId="4" priority="4" operator="equal">
      <formula>$S$27</formula>
    </cfRule>
  </conditionalFormatting>
  <conditionalFormatting sqref="AD20">
    <cfRule type="cellIs" dxfId="1" priority="1" operator="lessThan">
      <formula>$S$27</formula>
    </cfRule>
    <cfRule type="cellIs" dxfId="0" priority="2" operator="equal">
      <formula>$S$27</formula>
    </cfRule>
  </conditionalFormatting>
  <pageMargins left="0.7" right="0.7" top="0.75" bottom="0.75" header="0.3" footer="0.3"/>
  <pageSetup paperSize="9" orientation="portrait" horizontalDpi="4294967293" verticalDpi="0" r:id="rId1"/>
  <ignoredErrors>
    <ignoredError sqref="F34:G36 J34:J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AFR</vt:lpstr>
      <vt:lpstr>Limiteurs-IQ max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2018-11-27T06:39:44Z</dcterms:modified>
</cp:coreProperties>
</file>