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 activeTab="1"/>
  </bookViews>
  <sheets>
    <sheet name="AFR" sheetId="1" r:id="rId1"/>
    <sheet name="Limiteurs-IQ max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Z15" i="2"/>
  <c r="Z14"/>
  <c r="Z13"/>
  <c r="Z6"/>
  <c r="Z5"/>
  <c r="X5"/>
  <c r="W5"/>
  <c r="V5"/>
  <c r="U5"/>
  <c r="T5"/>
  <c r="S5"/>
  <c r="R5"/>
  <c r="Q5"/>
  <c r="P5"/>
  <c r="O5"/>
  <c r="X6"/>
  <c r="W6"/>
  <c r="V6"/>
  <c r="U6"/>
  <c r="T6"/>
  <c r="S6"/>
  <c r="R6"/>
  <c r="Q6"/>
  <c r="P6"/>
  <c r="O6"/>
  <c r="X8"/>
  <c r="W8"/>
  <c r="V8"/>
  <c r="U8"/>
  <c r="T8"/>
  <c r="S8"/>
  <c r="R8"/>
  <c r="Q8"/>
  <c r="P8"/>
  <c r="O8"/>
  <c r="X15"/>
  <c r="W15"/>
  <c r="V15"/>
  <c r="U15"/>
  <c r="T15"/>
  <c r="S15"/>
  <c r="R15"/>
  <c r="Q15"/>
  <c r="P15"/>
  <c r="O15"/>
  <c r="X14"/>
  <c r="W14"/>
  <c r="V14"/>
  <c r="U14"/>
  <c r="T14"/>
  <c r="S14"/>
  <c r="R14"/>
  <c r="Q14"/>
  <c r="P14"/>
  <c r="O14"/>
  <c r="O13"/>
  <c r="X13"/>
  <c r="W13"/>
  <c r="V13"/>
  <c r="U13"/>
  <c r="T13"/>
  <c r="S13"/>
  <c r="R13"/>
  <c r="Q13"/>
  <c r="P13"/>
  <c r="O12"/>
  <c r="S33"/>
  <c r="T33"/>
  <c r="U33"/>
  <c r="V33"/>
  <c r="W33"/>
  <c r="X33"/>
  <c r="Y33"/>
  <c r="Z33"/>
  <c r="AA33"/>
  <c r="S34"/>
  <c r="T34"/>
  <c r="U34"/>
  <c r="V34"/>
  <c r="W34"/>
  <c r="X34"/>
  <c r="Y34"/>
  <c r="Z34"/>
  <c r="AA34"/>
  <c r="S35"/>
  <c r="T35"/>
  <c r="U35"/>
  <c r="V35"/>
  <c r="W35"/>
  <c r="X35"/>
  <c r="Y35"/>
  <c r="Z35"/>
  <c r="AA35"/>
  <c r="S36"/>
  <c r="T36"/>
  <c r="U36"/>
  <c r="V36"/>
  <c r="W36"/>
  <c r="X36"/>
  <c r="Y36"/>
  <c r="Z36"/>
  <c r="AA36"/>
  <c r="K33"/>
  <c r="L33"/>
  <c r="M33"/>
  <c r="N33"/>
  <c r="O33"/>
  <c r="K34"/>
  <c r="L34"/>
  <c r="M34"/>
  <c r="N34"/>
  <c r="O34"/>
  <c r="K35"/>
  <c r="L35"/>
  <c r="M35"/>
  <c r="N35"/>
  <c r="O35"/>
  <c r="K36"/>
  <c r="L36"/>
  <c r="M36"/>
  <c r="N36"/>
  <c r="O36"/>
  <c r="H33"/>
  <c r="I33"/>
  <c r="H34"/>
  <c r="I34"/>
  <c r="H35"/>
  <c r="I35"/>
  <c r="H36"/>
  <c r="I36"/>
  <c r="C33"/>
  <c r="D33"/>
  <c r="E33"/>
  <c r="B34"/>
  <c r="C34"/>
  <c r="D34"/>
  <c r="E34"/>
  <c r="B35"/>
  <c r="C35"/>
  <c r="D35"/>
  <c r="E35"/>
  <c r="B36"/>
  <c r="C36"/>
  <c r="D36"/>
  <c r="E36"/>
  <c r="R36"/>
  <c r="R35"/>
  <c r="Q36"/>
  <c r="Q35"/>
  <c r="P36"/>
  <c r="P35"/>
  <c r="R34"/>
  <c r="Q34"/>
  <c r="P34"/>
  <c r="F33"/>
  <c r="G33"/>
  <c r="G34" s="1"/>
  <c r="J33"/>
  <c r="P33"/>
  <c r="Q33"/>
  <c r="R33"/>
  <c r="F34"/>
  <c r="J34"/>
  <c r="F35"/>
  <c r="G35"/>
  <c r="J35"/>
  <c r="F36"/>
  <c r="G36"/>
  <c r="J36"/>
  <c r="C8"/>
  <c r="G10"/>
  <c r="E7"/>
  <c r="C7"/>
  <c r="O7" s="1"/>
  <c r="C4"/>
  <c r="O4" s="1"/>
  <c r="D4"/>
  <c r="P4" s="1"/>
  <c r="E4"/>
  <c r="Q4" s="1"/>
  <c r="F4"/>
  <c r="R4" s="1"/>
  <c r="G4"/>
  <c r="S4" s="1"/>
  <c r="H4"/>
  <c r="T4" s="1"/>
  <c r="I4"/>
  <c r="U4" s="1"/>
  <c r="J4"/>
  <c r="V4" s="1"/>
  <c r="K4"/>
  <c r="W4" s="1"/>
  <c r="L4"/>
  <c r="X4" s="1"/>
  <c r="B5"/>
  <c r="N5" s="1"/>
  <c r="C5"/>
  <c r="D5"/>
  <c r="E5"/>
  <c r="F5"/>
  <c r="G5"/>
  <c r="H5"/>
  <c r="I5"/>
  <c r="J5"/>
  <c r="K5"/>
  <c r="L5"/>
  <c r="B6"/>
  <c r="N6" s="1"/>
  <c r="C6"/>
  <c r="D6"/>
  <c r="E6"/>
  <c r="F6"/>
  <c r="G6"/>
  <c r="H6"/>
  <c r="I6"/>
  <c r="J6"/>
  <c r="K6"/>
  <c r="L6"/>
  <c r="B7"/>
  <c r="N7" s="1"/>
  <c r="D7"/>
  <c r="F7"/>
  <c r="R7" s="1"/>
  <c r="G7"/>
  <c r="S7" s="1"/>
  <c r="H7"/>
  <c r="T7" s="1"/>
  <c r="I7"/>
  <c r="U7" s="1"/>
  <c r="J7"/>
  <c r="V7" s="1"/>
  <c r="K7"/>
  <c r="W7" s="1"/>
  <c r="L7"/>
  <c r="X7" s="1"/>
  <c r="P7"/>
  <c r="Q7"/>
  <c r="B8"/>
  <c r="N8" s="1"/>
  <c r="D8"/>
  <c r="E8"/>
  <c r="F8"/>
  <c r="G8"/>
  <c r="H8"/>
  <c r="I8"/>
  <c r="J8"/>
  <c r="K8"/>
  <c r="L8"/>
  <c r="B9"/>
  <c r="N9" s="1"/>
  <c r="C9"/>
  <c r="O9" s="1"/>
  <c r="D9"/>
  <c r="P9" s="1"/>
  <c r="E9"/>
  <c r="Q9" s="1"/>
  <c r="F9"/>
  <c r="R9" s="1"/>
  <c r="G9"/>
  <c r="S9" s="1"/>
  <c r="H9"/>
  <c r="T9" s="1"/>
  <c r="I9"/>
  <c r="U9" s="1"/>
  <c r="J9"/>
  <c r="V9" s="1"/>
  <c r="K9"/>
  <c r="W9" s="1"/>
  <c r="L9"/>
  <c r="X9" s="1"/>
  <c r="B10"/>
  <c r="N10" s="1"/>
  <c r="C10"/>
  <c r="O10" s="1"/>
  <c r="D10"/>
  <c r="P10" s="1"/>
  <c r="E10"/>
  <c r="Q10" s="1"/>
  <c r="F10"/>
  <c r="R10" s="1"/>
  <c r="S10"/>
  <c r="H10"/>
  <c r="T10" s="1"/>
  <c r="I10"/>
  <c r="U10" s="1"/>
  <c r="J10"/>
  <c r="V10" s="1"/>
  <c r="K10"/>
  <c r="W10" s="1"/>
  <c r="L10"/>
  <c r="X10" s="1"/>
  <c r="B11"/>
  <c r="N11" s="1"/>
  <c r="C11"/>
  <c r="O11" s="1"/>
  <c r="D11"/>
  <c r="P11" s="1"/>
  <c r="E11"/>
  <c r="Q11" s="1"/>
  <c r="F11"/>
  <c r="R11" s="1"/>
  <c r="G11"/>
  <c r="S11" s="1"/>
  <c r="H11"/>
  <c r="T11" s="1"/>
  <c r="I11"/>
  <c r="U11" s="1"/>
  <c r="J11"/>
  <c r="V11" s="1"/>
  <c r="K11"/>
  <c r="W11" s="1"/>
  <c r="L11"/>
  <c r="X11" s="1"/>
  <c r="B12"/>
  <c r="N12" s="1"/>
  <c r="C12"/>
  <c r="D12"/>
  <c r="P12" s="1"/>
  <c r="E12"/>
  <c r="Q12" s="1"/>
  <c r="F12"/>
  <c r="R12" s="1"/>
  <c r="G12"/>
  <c r="S12" s="1"/>
  <c r="H12"/>
  <c r="T12" s="1"/>
  <c r="I12"/>
  <c r="U12" s="1"/>
  <c r="J12"/>
  <c r="V12" s="1"/>
  <c r="K12"/>
  <c r="W12" s="1"/>
  <c r="L12"/>
  <c r="X12" s="1"/>
  <c r="B13"/>
  <c r="N13" s="1"/>
  <c r="C13"/>
  <c r="D13"/>
  <c r="E13"/>
  <c r="F13"/>
  <c r="G13"/>
  <c r="H13"/>
  <c r="I13"/>
  <c r="J13"/>
  <c r="K13"/>
  <c r="L13"/>
  <c r="B14"/>
  <c r="N14" s="1"/>
  <c r="C14"/>
  <c r="D14"/>
  <c r="E14"/>
  <c r="F14"/>
  <c r="G14"/>
  <c r="H14"/>
  <c r="I14"/>
  <c r="J14"/>
  <c r="K14"/>
  <c r="L14"/>
  <c r="B15"/>
  <c r="N15" s="1"/>
  <c r="C15"/>
  <c r="D15"/>
  <c r="E15"/>
  <c r="F15"/>
  <c r="G15"/>
  <c r="H15"/>
  <c r="I15"/>
  <c r="J15"/>
  <c r="K15"/>
  <c r="L15"/>
  <c r="B16"/>
  <c r="N16" s="1"/>
  <c r="C16"/>
  <c r="O16" s="1"/>
  <c r="D16"/>
  <c r="P16" s="1"/>
  <c r="E16"/>
  <c r="Q16" s="1"/>
  <c r="F16"/>
  <c r="R16" s="1"/>
  <c r="G16"/>
  <c r="S16" s="1"/>
  <c r="H16"/>
  <c r="T16" s="1"/>
  <c r="I16"/>
  <c r="U16" s="1"/>
  <c r="J16"/>
  <c r="V16" s="1"/>
  <c r="K16"/>
  <c r="W16" s="1"/>
  <c r="L16"/>
  <c r="X16" s="1"/>
  <c r="B17"/>
  <c r="N17" s="1"/>
  <c r="C17"/>
  <c r="O17" s="1"/>
  <c r="D17"/>
  <c r="P17" s="1"/>
  <c r="E17"/>
  <c r="Q17" s="1"/>
  <c r="F17"/>
  <c r="R17" s="1"/>
  <c r="G17"/>
  <c r="S17" s="1"/>
  <c r="H17"/>
  <c r="T17" s="1"/>
  <c r="I17"/>
  <c r="U17" s="1"/>
  <c r="J17"/>
  <c r="V17" s="1"/>
  <c r="K17"/>
  <c r="W17" s="1"/>
  <c r="L17"/>
  <c r="X17" s="1"/>
  <c r="B18"/>
  <c r="N18" s="1"/>
  <c r="C18"/>
  <c r="O18" s="1"/>
  <c r="D18"/>
  <c r="P18" s="1"/>
  <c r="E18"/>
  <c r="Q18" s="1"/>
  <c r="F18"/>
  <c r="R18" s="1"/>
  <c r="G18"/>
  <c r="S18" s="1"/>
  <c r="H18"/>
  <c r="T18" s="1"/>
  <c r="I18"/>
  <c r="U18" s="1"/>
  <c r="J18"/>
  <c r="V18" s="1"/>
  <c r="K18"/>
  <c r="W18" s="1"/>
  <c r="L18"/>
  <c r="X18" s="1"/>
  <c r="B19"/>
  <c r="N19" s="1"/>
  <c r="C19"/>
  <c r="O19" s="1"/>
  <c r="D19"/>
  <c r="P19" s="1"/>
  <c r="E19"/>
  <c r="Q19" s="1"/>
  <c r="F19"/>
  <c r="R19" s="1"/>
  <c r="G19"/>
  <c r="S19" s="1"/>
  <c r="H19"/>
  <c r="T19" s="1"/>
  <c r="I19"/>
  <c r="U19" s="1"/>
  <c r="J19"/>
  <c r="V19" s="1"/>
  <c r="L19"/>
  <c r="X19" s="1"/>
  <c r="B20"/>
  <c r="N20" s="1"/>
  <c r="C20"/>
  <c r="O20" s="1"/>
  <c r="D20"/>
  <c r="P20" s="1"/>
  <c r="E20"/>
  <c r="Q20" s="1"/>
  <c r="F20"/>
  <c r="R20" s="1"/>
  <c r="G20"/>
  <c r="S20" s="1"/>
  <c r="H20"/>
  <c r="T20" s="1"/>
  <c r="I20"/>
  <c r="U20" s="1"/>
  <c r="J20"/>
  <c r="V20" s="1"/>
  <c r="K20"/>
  <c r="W20" s="1"/>
  <c r="D32" i="1"/>
  <c r="N4"/>
  <c r="W19"/>
  <c r="W18"/>
  <c r="W17"/>
  <c r="W16"/>
  <c r="W15"/>
  <c r="W14"/>
  <c r="W13"/>
  <c r="W12"/>
  <c r="W11"/>
  <c r="W10"/>
  <c r="W9"/>
  <c r="W8"/>
  <c r="W7"/>
  <c r="W6"/>
  <c r="W5"/>
  <c r="W4"/>
  <c r="V19"/>
  <c r="V18"/>
  <c r="V17"/>
  <c r="V16"/>
  <c r="V15"/>
  <c r="V14"/>
  <c r="V13"/>
  <c r="V12"/>
  <c r="V11"/>
  <c r="V10"/>
  <c r="V9"/>
  <c r="V8"/>
  <c r="V7"/>
  <c r="V6"/>
  <c r="V5"/>
  <c r="V4"/>
  <c r="U19"/>
  <c r="U18"/>
  <c r="U17"/>
  <c r="U16"/>
  <c r="U15"/>
  <c r="U14"/>
  <c r="U13"/>
  <c r="U12"/>
  <c r="U11"/>
  <c r="U10"/>
  <c r="U9"/>
  <c r="U8"/>
  <c r="U7"/>
  <c r="U6"/>
  <c r="U5"/>
  <c r="U4"/>
  <c r="T19"/>
  <c r="T18"/>
  <c r="T17"/>
  <c r="T16"/>
  <c r="T15"/>
  <c r="T14"/>
  <c r="T13"/>
  <c r="T12"/>
  <c r="T11"/>
  <c r="T10"/>
  <c r="T9"/>
  <c r="T8"/>
  <c r="T7"/>
  <c r="T6"/>
  <c r="T5"/>
  <c r="T4"/>
  <c r="S19"/>
  <c r="S18"/>
  <c r="S17"/>
  <c r="S16"/>
  <c r="S15"/>
  <c r="S14"/>
  <c r="S13"/>
  <c r="S12"/>
  <c r="S11"/>
  <c r="S10"/>
  <c r="S9"/>
  <c r="S8"/>
  <c r="S7"/>
  <c r="S6"/>
  <c r="S5"/>
  <c r="S4"/>
  <c r="R19"/>
  <c r="R18"/>
  <c r="R17"/>
  <c r="R16"/>
  <c r="R15"/>
  <c r="R14"/>
  <c r="R13"/>
  <c r="R12"/>
  <c r="R11"/>
  <c r="R10"/>
  <c r="R9"/>
  <c r="R8"/>
  <c r="R7"/>
  <c r="R6"/>
  <c r="R5"/>
  <c r="R4"/>
  <c r="Q19"/>
  <c r="Q18"/>
  <c r="Q17"/>
  <c r="Q16"/>
  <c r="Q15"/>
  <c r="Q14"/>
  <c r="Q13"/>
  <c r="Q12"/>
  <c r="Q11"/>
  <c r="Q10"/>
  <c r="Q9"/>
  <c r="Q8"/>
  <c r="Q7"/>
  <c r="Q6"/>
  <c r="Q5"/>
  <c r="Q4"/>
  <c r="P19"/>
  <c r="P18"/>
  <c r="P17"/>
  <c r="P16"/>
  <c r="P15"/>
  <c r="P14"/>
  <c r="P13"/>
  <c r="P12"/>
  <c r="P11"/>
  <c r="P10"/>
  <c r="P9"/>
  <c r="P8"/>
  <c r="P7"/>
  <c r="P6"/>
  <c r="P5"/>
  <c r="P4"/>
  <c r="O19"/>
  <c r="O18"/>
  <c r="O17"/>
  <c r="O16"/>
  <c r="O15"/>
  <c r="O14"/>
  <c r="O13"/>
  <c r="O12"/>
  <c r="O11"/>
  <c r="O10"/>
  <c r="O9"/>
  <c r="O8"/>
  <c r="O7"/>
  <c r="O6"/>
  <c r="O5"/>
  <c r="O4"/>
  <c r="N19"/>
  <c r="N18"/>
  <c r="N17"/>
  <c r="N16"/>
  <c r="N15"/>
  <c r="N14"/>
  <c r="N13"/>
  <c r="N12"/>
  <c r="N11"/>
  <c r="N10"/>
  <c r="N9"/>
  <c r="N8"/>
  <c r="N7"/>
  <c r="N6"/>
  <c r="N5"/>
  <c r="K38"/>
  <c r="L20" i="2" s="1"/>
  <c r="X20" s="1"/>
  <c r="J27" i="1"/>
  <c r="I32"/>
  <c r="G30"/>
  <c r="H29"/>
  <c r="I23"/>
  <c r="H23"/>
  <c r="G37"/>
  <c r="K37"/>
  <c r="H38"/>
  <c r="H35"/>
  <c r="J32"/>
  <c r="G38"/>
  <c r="G35"/>
  <c r="J26"/>
  <c r="I30"/>
  <c r="G26"/>
  <c r="I24"/>
  <c r="G25"/>
  <c r="J38"/>
  <c r="I27"/>
  <c r="K28"/>
  <c r="K35"/>
  <c r="H30"/>
  <c r="H33"/>
  <c r="J23"/>
  <c r="K36"/>
  <c r="I38"/>
  <c r="G32"/>
  <c r="I33"/>
  <c r="K24"/>
  <c r="H37"/>
  <c r="J33"/>
  <c r="H34"/>
  <c r="I34"/>
  <c r="I29"/>
  <c r="K25"/>
  <c r="I28"/>
  <c r="J30"/>
  <c r="H25"/>
  <c r="H26"/>
  <c r="H28"/>
  <c r="J35"/>
  <c r="I26"/>
  <c r="K32"/>
  <c r="J31"/>
  <c r="G29"/>
  <c r="G24"/>
  <c r="J34"/>
  <c r="I35"/>
  <c r="K26"/>
  <c r="I31"/>
  <c r="K34"/>
  <c r="K31"/>
  <c r="H27"/>
  <c r="K33"/>
  <c r="K29"/>
  <c r="G36"/>
  <c r="I25"/>
  <c r="G23"/>
  <c r="I36"/>
  <c r="J29"/>
  <c r="G33"/>
  <c r="J24"/>
  <c r="J37"/>
  <c r="K19" i="2" s="1"/>
  <c r="W19" s="1"/>
  <c r="H24" i="1"/>
  <c r="G27"/>
  <c r="I37"/>
  <c r="G34"/>
  <c r="G31"/>
  <c r="G28"/>
  <c r="K27"/>
  <c r="J28"/>
  <c r="J25"/>
  <c r="J36"/>
  <c r="H32"/>
  <c r="K30"/>
  <c r="K23"/>
  <c r="H36"/>
  <c r="H31"/>
  <c r="C25"/>
  <c r="F31"/>
  <c r="D37"/>
  <c r="B36"/>
  <c r="B32"/>
  <c r="F24"/>
  <c r="E32"/>
  <c r="E34"/>
  <c r="B33"/>
  <c r="C28"/>
  <c r="C35"/>
  <c r="F28"/>
  <c r="F37"/>
  <c r="C32"/>
  <c r="B35"/>
  <c r="D31"/>
  <c r="D38"/>
  <c r="B27"/>
  <c r="E30"/>
  <c r="B25"/>
  <c r="E35"/>
  <c r="B34"/>
  <c r="D28"/>
  <c r="D24"/>
  <c r="B30"/>
  <c r="F25"/>
  <c r="E29"/>
  <c r="E26"/>
  <c r="D29"/>
  <c r="B23"/>
  <c r="F36"/>
  <c r="F32"/>
  <c r="B28"/>
  <c r="C23"/>
  <c r="F23"/>
  <c r="F33"/>
  <c r="B29"/>
  <c r="D30"/>
  <c r="E25"/>
  <c r="D34"/>
  <c r="C34"/>
  <c r="F29"/>
  <c r="B31"/>
  <c r="C31"/>
  <c r="C27"/>
  <c r="D33"/>
  <c r="D23"/>
  <c r="F38"/>
  <c r="C33"/>
  <c r="F30"/>
  <c r="E23"/>
  <c r="E24"/>
  <c r="D36"/>
  <c r="D26"/>
  <c r="E37"/>
  <c r="B38"/>
  <c r="D27"/>
  <c r="E36"/>
  <c r="E28"/>
  <c r="F27"/>
  <c r="C29"/>
  <c r="F26"/>
  <c r="D25"/>
  <c r="B37"/>
  <c r="C30"/>
  <c r="B24"/>
  <c r="C37"/>
  <c r="C36"/>
  <c r="E33"/>
  <c r="D35"/>
  <c r="F35"/>
  <c r="C24"/>
  <c r="E38"/>
  <c r="F34"/>
  <c r="E27"/>
  <c r="C38"/>
  <c r="E31"/>
  <c r="C26"/>
  <c r="B26"/>
  <c r="Z16" i="2" l="1"/>
  <c r="Z9"/>
  <c r="Z20"/>
  <c r="Z19"/>
  <c r="Z18"/>
  <c r="Z17"/>
  <c r="Z12"/>
  <c r="Z11"/>
  <c r="Z10"/>
  <c r="Z8"/>
  <c r="Z7"/>
</calcChain>
</file>

<file path=xl/sharedStrings.xml><?xml version="1.0" encoding="utf-8"?>
<sst xmlns="http://schemas.openxmlformats.org/spreadsheetml/2006/main" count="13" uniqueCount="12">
  <si>
    <t>MAP Limite de Fumées Origine</t>
  </si>
  <si>
    <t>AFR Origine</t>
  </si>
  <si>
    <t>MAP Limite de fumées Modifiée</t>
  </si>
  <si>
    <t>AFR Modifié</t>
  </si>
  <si>
    <t>16-17</t>
  </si>
  <si>
    <t>&lt;16:1</t>
  </si>
  <si>
    <t>&gt;17:1</t>
  </si>
  <si>
    <t>MAP Limite de Couple Modifiée</t>
  </si>
  <si>
    <t>IQ final</t>
  </si>
  <si>
    <t>Calcul du rapport stochiométrique [AFR]</t>
  </si>
  <si>
    <t>Limitation 1 [MAP Limite de fumées Modifiée + MAP Limite de Couple Modifiée]</t>
  </si>
  <si>
    <t>MAP Limite de Couple Modifiée avec extrapolation automatique des IQ / Tr/min de la MAP Limitation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</si>
</sst>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5" borderId="5" xfId="0" applyFill="1" applyBorder="1"/>
    <xf numFmtId="0" fontId="2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3" xfId="0" applyFill="1" applyBorder="1"/>
    <xf numFmtId="2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7" xfId="0" applyBorder="1"/>
  </cellXfs>
  <cellStyles count="1">
    <cellStyle name="Normal" xfId="0" builtinId="0"/>
  </cellStyles>
  <dxfs count="167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1" defaultTableStyle="TableStyleMedium9" defaultPivotStyle="PivotStyleLight16">
    <tableStyle name="Style de tableau 1" pivot="0" count="0"/>
  </tableStyles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MAP Limite de Fumées Modifiée</a:t>
            </a:r>
          </a:p>
        </c:rich>
      </c:tx>
      <c:layout/>
    </c:title>
    <c:view3D>
      <c:rotX val="10"/>
      <c:rotY val="60"/>
      <c:perspective val="30"/>
    </c:view3D>
    <c:plotArea>
      <c:layout/>
      <c:surface3DChart>
        <c:wireframe val="1"/>
        <c:ser>
          <c:idx val="0"/>
          <c:order val="0"/>
          <c:tx>
            <c:strRef>
              <c:f>AFR!$B$22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AFR!$B$23:$B$38</c:f>
              <c:numCache>
                <c:formatCode>0.00</c:formatCode>
                <c:ptCount val="16"/>
                <c:pt idx="0">
                  <c:v>25</c:v>
                </c:pt>
                <c:pt idx="1">
                  <c:v>20.604395604395602</c:v>
                </c:pt>
                <c:pt idx="2">
                  <c:v>20.604395604395602</c:v>
                </c:pt>
                <c:pt idx="3">
                  <c:v>22.796352583586625</c:v>
                </c:pt>
                <c:pt idx="4">
                  <c:v>20.202020202020204</c:v>
                </c:pt>
                <c:pt idx="5">
                  <c:v>17.201834862385319</c:v>
                </c:pt>
                <c:pt idx="6">
                  <c:v>13.999066728884742</c:v>
                </c:pt>
                <c:pt idx="7">
                  <c:v>12.401818933443572</c:v>
                </c:pt>
                <c:pt idx="8">
                  <c:v>11.801730920535011</c:v>
                </c:pt>
                <c:pt idx="9">
                  <c:v>11.198208286674133</c:v>
                </c:pt>
                <c:pt idx="10">
                  <c:v>10.79913606911447</c:v>
                </c:pt>
                <c:pt idx="11">
                  <c:v>10.200612036722204</c:v>
                </c:pt>
                <c:pt idx="12">
                  <c:v>10.200612036722204</c:v>
                </c:pt>
                <c:pt idx="13">
                  <c:v>10.398613518197573</c:v>
                </c:pt>
                <c:pt idx="14">
                  <c:v>10.200612036722204</c:v>
                </c:pt>
                <c:pt idx="15">
                  <c:v>7.1994240460763139</c:v>
                </c:pt>
              </c:numCache>
            </c:numRef>
          </c:val>
        </c:ser>
        <c:ser>
          <c:idx val="1"/>
          <c:order val="1"/>
          <c:tx>
            <c:strRef>
              <c:f>AFR!$C$22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AFR!$C$23:$C$38</c:f>
              <c:numCache>
                <c:formatCode>0.00</c:formatCode>
                <c:ptCount val="16"/>
                <c:pt idx="0">
                  <c:v>24.005486968449933</c:v>
                </c:pt>
                <c:pt idx="1">
                  <c:v>22.194039315155358</c:v>
                </c:pt>
                <c:pt idx="2">
                  <c:v>22.194039315155358</c:v>
                </c:pt>
                <c:pt idx="3">
                  <c:v>24.005486968449933</c:v>
                </c:pt>
                <c:pt idx="4">
                  <c:v>22.801302931596091</c:v>
                </c:pt>
                <c:pt idx="5">
                  <c:v>19.001085776330076</c:v>
                </c:pt>
                <c:pt idx="6">
                  <c:v>16.603415559772298</c:v>
                </c:pt>
                <c:pt idx="7">
                  <c:v>15.597147950089125</c:v>
                </c:pt>
                <c:pt idx="8">
                  <c:v>15.19756838905775</c:v>
                </c:pt>
                <c:pt idx="9">
                  <c:v>14.498757249378624</c:v>
                </c:pt>
                <c:pt idx="10">
                  <c:v>14</c:v>
                </c:pt>
                <c:pt idx="11">
                  <c:v>13.00148588410104</c:v>
                </c:pt>
                <c:pt idx="12">
                  <c:v>12.398157987956075</c:v>
                </c:pt>
                <c:pt idx="13">
                  <c:v>11.998628728145354</c:v>
                </c:pt>
                <c:pt idx="14">
                  <c:v>11.998628728145354</c:v>
                </c:pt>
                <c:pt idx="15">
                  <c:v>8.8006034699522253</c:v>
                </c:pt>
              </c:numCache>
            </c:numRef>
          </c:val>
        </c:ser>
        <c:ser>
          <c:idx val="2"/>
          <c:order val="2"/>
          <c:tx>
            <c:strRef>
              <c:f>AFR!$D$22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AFR!$D$23:$D$38</c:f>
              <c:numCache>
                <c:formatCode>0.00</c:formatCode>
                <c:ptCount val="16"/>
                <c:pt idx="0">
                  <c:v>23.995200959808034</c:v>
                </c:pt>
                <c:pt idx="1">
                  <c:v>23.201856148491881</c:v>
                </c:pt>
                <c:pt idx="2">
                  <c:v>22.598870056497177</c:v>
                </c:pt>
                <c:pt idx="3">
                  <c:v>24.405125076266014</c:v>
                </c:pt>
                <c:pt idx="4">
                  <c:v>23.894862604540027</c:v>
                </c:pt>
                <c:pt idx="5">
                  <c:v>21.09704641350211</c:v>
                </c:pt>
                <c:pt idx="6">
                  <c:v>18.596001859600186</c:v>
                </c:pt>
                <c:pt idx="7">
                  <c:v>17.59788825340959</c:v>
                </c:pt>
                <c:pt idx="8">
                  <c:v>17.196904557179707</c:v>
                </c:pt>
                <c:pt idx="9">
                  <c:v>16.89902830587241</c:v>
                </c:pt>
                <c:pt idx="10">
                  <c:v>16.501650165016503</c:v>
                </c:pt>
                <c:pt idx="11">
                  <c:v>16</c:v>
                </c:pt>
                <c:pt idx="12">
                  <c:v>15.497869043006588</c:v>
                </c:pt>
                <c:pt idx="13">
                  <c:v>14.998125234345705</c:v>
                </c:pt>
                <c:pt idx="14">
                  <c:v>13.600816048962937</c:v>
                </c:pt>
                <c:pt idx="15">
                  <c:v>11.201344161299355</c:v>
                </c:pt>
              </c:numCache>
            </c:numRef>
          </c:val>
        </c:ser>
        <c:ser>
          <c:idx val="3"/>
          <c:order val="3"/>
          <c:tx>
            <c:strRef>
              <c:f>AFR!$E$22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AFR!$E$23:$E$38</c:f>
              <c:numCache>
                <c:formatCode>0.00</c:formatCode>
                <c:ptCount val="16"/>
                <c:pt idx="0">
                  <c:v>24.793388429752067</c:v>
                </c:pt>
                <c:pt idx="1">
                  <c:v>24.793388429752067</c:v>
                </c:pt>
                <c:pt idx="2">
                  <c:v>24.496461622210123</c:v>
                </c:pt>
                <c:pt idx="3">
                  <c:v>24.793388429752067</c:v>
                </c:pt>
                <c:pt idx="4">
                  <c:v>26.470588235294116</c:v>
                </c:pt>
                <c:pt idx="5">
                  <c:v>26.470588235294116</c:v>
                </c:pt>
                <c:pt idx="6">
                  <c:v>26.470588235294116</c:v>
                </c:pt>
                <c:pt idx="7">
                  <c:v>26.470588235294116</c:v>
                </c:pt>
                <c:pt idx="8">
                  <c:v>26.470588235294116</c:v>
                </c:pt>
                <c:pt idx="9">
                  <c:v>26.470588235294116</c:v>
                </c:pt>
                <c:pt idx="10">
                  <c:v>26.470588235294116</c:v>
                </c:pt>
                <c:pt idx="11">
                  <c:v>26.470588235294116</c:v>
                </c:pt>
                <c:pt idx="12">
                  <c:v>26.470588235294116</c:v>
                </c:pt>
                <c:pt idx="13">
                  <c:v>26.470588235294116</c:v>
                </c:pt>
                <c:pt idx="14">
                  <c:v>26.470588235294116</c:v>
                </c:pt>
                <c:pt idx="15">
                  <c:v>25.714285714285715</c:v>
                </c:pt>
              </c:numCache>
            </c:numRef>
          </c:val>
        </c:ser>
        <c:ser>
          <c:idx val="4"/>
          <c:order val="4"/>
          <c:tx>
            <c:strRef>
              <c:f>AFR!$F$22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AFR!$F$23:$F$38</c:f>
              <c:numCache>
                <c:formatCode>0.00</c:formatCode>
                <c:ptCount val="16"/>
                <c:pt idx="0">
                  <c:v>25.201612903225808</c:v>
                </c:pt>
                <c:pt idx="1">
                  <c:v>26.15062761506276</c:v>
                </c:pt>
                <c:pt idx="2">
                  <c:v>26.301946344029457</c:v>
                </c:pt>
                <c:pt idx="3">
                  <c:v>26.096033402922757</c:v>
                </c:pt>
                <c:pt idx="4">
                  <c:v>29.411764705882351</c:v>
                </c:pt>
                <c:pt idx="5">
                  <c:v>30.303030303030305</c:v>
                </c:pt>
                <c:pt idx="6">
                  <c:v>30.303030303030305</c:v>
                </c:pt>
                <c:pt idx="7">
                  <c:v>30.303030303030305</c:v>
                </c:pt>
                <c:pt idx="8">
                  <c:v>30.303030303030305</c:v>
                </c:pt>
                <c:pt idx="9">
                  <c:v>30.303030303030305</c:v>
                </c:pt>
                <c:pt idx="10">
                  <c:v>30.303030303030305</c:v>
                </c:pt>
                <c:pt idx="11">
                  <c:v>29.411764705882351</c:v>
                </c:pt>
                <c:pt idx="12">
                  <c:v>29.411764705882351</c:v>
                </c:pt>
                <c:pt idx="13">
                  <c:v>29.411764705882351</c:v>
                </c:pt>
                <c:pt idx="14">
                  <c:v>29.411764705882351</c:v>
                </c:pt>
                <c:pt idx="15">
                  <c:v>28.571428571428573</c:v>
                </c:pt>
              </c:numCache>
            </c:numRef>
          </c:val>
        </c:ser>
        <c:ser>
          <c:idx val="5"/>
          <c:order val="5"/>
          <c:tx>
            <c:strRef>
              <c:f>AFR!$G$22</c:f>
              <c:strCache>
                <c:ptCount val="1"/>
                <c:pt idx="0">
                  <c:v>550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AFR!$G$23:$G$38</c:f>
              <c:numCache>
                <c:formatCode>0.00</c:formatCode>
                <c:ptCount val="16"/>
                <c:pt idx="0">
                  <c:v>27.805864509605662</c:v>
                </c:pt>
                <c:pt idx="1">
                  <c:v>28.004073319755602</c:v>
                </c:pt>
                <c:pt idx="2">
                  <c:v>29.506437768240342</c:v>
                </c:pt>
                <c:pt idx="3">
                  <c:v>29.506437768240342</c:v>
                </c:pt>
                <c:pt idx="4">
                  <c:v>32.352941176470587</c:v>
                </c:pt>
                <c:pt idx="5">
                  <c:v>33.333333333333336</c:v>
                </c:pt>
                <c:pt idx="6">
                  <c:v>33.333333333333336</c:v>
                </c:pt>
                <c:pt idx="7">
                  <c:v>33.333333333333336</c:v>
                </c:pt>
                <c:pt idx="8">
                  <c:v>33.333333333333336</c:v>
                </c:pt>
                <c:pt idx="9">
                  <c:v>33.333333333333336</c:v>
                </c:pt>
                <c:pt idx="10">
                  <c:v>33.333333333333336</c:v>
                </c:pt>
                <c:pt idx="11">
                  <c:v>33.333333333333336</c:v>
                </c:pt>
                <c:pt idx="12">
                  <c:v>33.333333333333336</c:v>
                </c:pt>
                <c:pt idx="13">
                  <c:v>33.333333333333336</c:v>
                </c:pt>
                <c:pt idx="14">
                  <c:v>32.352941176470587</c:v>
                </c:pt>
                <c:pt idx="15">
                  <c:v>31.428571428571427</c:v>
                </c:pt>
              </c:numCache>
            </c:numRef>
          </c:val>
        </c:ser>
        <c:ser>
          <c:idx val="6"/>
          <c:order val="6"/>
          <c:tx>
            <c:strRef>
              <c:f>AFR!$H$22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AFR!$H$23:$H$38</c:f>
              <c:numCache>
                <c:formatCode>0.00</c:formatCode>
                <c:ptCount val="16"/>
                <c:pt idx="0">
                  <c:v>28.598665395614869</c:v>
                </c:pt>
                <c:pt idx="1">
                  <c:v>30.84832904884319</c:v>
                </c:pt>
                <c:pt idx="2">
                  <c:v>33.240997229916893</c:v>
                </c:pt>
                <c:pt idx="3">
                  <c:v>32</c:v>
                </c:pt>
                <c:pt idx="4">
                  <c:v>35.294117647058826</c:v>
                </c:pt>
                <c:pt idx="5">
                  <c:v>36.363636363636367</c:v>
                </c:pt>
                <c:pt idx="6">
                  <c:v>36.363636363636367</c:v>
                </c:pt>
                <c:pt idx="7">
                  <c:v>36.363636363636367</c:v>
                </c:pt>
                <c:pt idx="8">
                  <c:v>36.363636363636367</c:v>
                </c:pt>
                <c:pt idx="9">
                  <c:v>36.363636363636367</c:v>
                </c:pt>
                <c:pt idx="10">
                  <c:v>36.363636363636367</c:v>
                </c:pt>
                <c:pt idx="11">
                  <c:v>36.363636363636367</c:v>
                </c:pt>
                <c:pt idx="12">
                  <c:v>36.363636363636367</c:v>
                </c:pt>
                <c:pt idx="13">
                  <c:v>36.363636363636367</c:v>
                </c:pt>
                <c:pt idx="14">
                  <c:v>35.294117647058826</c:v>
                </c:pt>
                <c:pt idx="15">
                  <c:v>34.285714285714285</c:v>
                </c:pt>
              </c:numCache>
            </c:numRef>
          </c:val>
        </c:ser>
        <c:ser>
          <c:idx val="7"/>
          <c:order val="7"/>
          <c:tx>
            <c:strRef>
              <c:f>AFR!$I$22</c:f>
              <c:strCache>
                <c:ptCount val="1"/>
                <c:pt idx="0">
                  <c:v>650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AFR!$I$23:$I$38</c:f>
              <c:numCache>
                <c:formatCode>0.00</c:formatCode>
                <c:ptCount val="16"/>
                <c:pt idx="0">
                  <c:v>29.599271402550091</c:v>
                </c:pt>
                <c:pt idx="1">
                  <c:v>31.055900621118013</c:v>
                </c:pt>
                <c:pt idx="2">
                  <c:v>33.401849948612536</c:v>
                </c:pt>
                <c:pt idx="3">
                  <c:v>32.89473684210526</c:v>
                </c:pt>
                <c:pt idx="4">
                  <c:v>38.235294117647058</c:v>
                </c:pt>
                <c:pt idx="5">
                  <c:v>39.393939393939391</c:v>
                </c:pt>
                <c:pt idx="6">
                  <c:v>39.393939393939391</c:v>
                </c:pt>
                <c:pt idx="7">
                  <c:v>39.393939393939391</c:v>
                </c:pt>
                <c:pt idx="8">
                  <c:v>39.393939393939391</c:v>
                </c:pt>
                <c:pt idx="9">
                  <c:v>39.393939393939391</c:v>
                </c:pt>
                <c:pt idx="10">
                  <c:v>39.393939393939391</c:v>
                </c:pt>
                <c:pt idx="11">
                  <c:v>39.393939393939391</c:v>
                </c:pt>
                <c:pt idx="12">
                  <c:v>39.393939393939391</c:v>
                </c:pt>
                <c:pt idx="13">
                  <c:v>39.393939393939391</c:v>
                </c:pt>
                <c:pt idx="14">
                  <c:v>38.235294117647058</c:v>
                </c:pt>
                <c:pt idx="15">
                  <c:v>37.142857142857146</c:v>
                </c:pt>
              </c:numCache>
            </c:numRef>
          </c:val>
        </c:ser>
        <c:ser>
          <c:idx val="8"/>
          <c:order val="8"/>
          <c:tx>
            <c:strRef>
              <c:f>AFR!$J$22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AFR!$J$23:$J$38</c:f>
              <c:numCache>
                <c:formatCode>0.00</c:formatCode>
                <c:ptCount val="16"/>
                <c:pt idx="0">
                  <c:v>30.599755201958381</c:v>
                </c:pt>
                <c:pt idx="1">
                  <c:v>31.552376945729911</c:v>
                </c:pt>
                <c:pt idx="2">
                  <c:v>33.497096918267083</c:v>
                </c:pt>
                <c:pt idx="3">
                  <c:v>35.394053798961771</c:v>
                </c:pt>
                <c:pt idx="4">
                  <c:v>44.117647058823529</c:v>
                </c:pt>
                <c:pt idx="5">
                  <c:v>45.454545454545453</c:v>
                </c:pt>
                <c:pt idx="6">
                  <c:v>45.454545454545453</c:v>
                </c:pt>
                <c:pt idx="7">
                  <c:v>45.454545454545453</c:v>
                </c:pt>
                <c:pt idx="8">
                  <c:v>45.454545454545453</c:v>
                </c:pt>
                <c:pt idx="9">
                  <c:v>45.454545454545453</c:v>
                </c:pt>
                <c:pt idx="10">
                  <c:v>45.454545454545453</c:v>
                </c:pt>
                <c:pt idx="11">
                  <c:v>45.454545454545453</c:v>
                </c:pt>
                <c:pt idx="12">
                  <c:v>45.454545454545453</c:v>
                </c:pt>
                <c:pt idx="13">
                  <c:v>45.454545454545453</c:v>
                </c:pt>
                <c:pt idx="14">
                  <c:v>44.117647058823529</c:v>
                </c:pt>
                <c:pt idx="15">
                  <c:v>42.857142857142854</c:v>
                </c:pt>
              </c:numCache>
            </c:numRef>
          </c:val>
        </c:ser>
        <c:ser>
          <c:idx val="9"/>
          <c:order val="9"/>
          <c:tx>
            <c:strRef>
              <c:f>AFR!$K$22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AFR!$K$23:$K$38</c:f>
              <c:numCache>
                <c:formatCode>0.00</c:formatCode>
                <c:ptCount val="16"/>
                <c:pt idx="0">
                  <c:v>32.805866460825939</c:v>
                </c:pt>
                <c:pt idx="1">
                  <c:v>32.805866460825939</c:v>
                </c:pt>
                <c:pt idx="2">
                  <c:v>34.095467308463697</c:v>
                </c:pt>
                <c:pt idx="3">
                  <c:v>35.699286014279714</c:v>
                </c:pt>
                <c:pt idx="4">
                  <c:v>50</c:v>
                </c:pt>
                <c:pt idx="5">
                  <c:v>51.515151515151516</c:v>
                </c:pt>
                <c:pt idx="6">
                  <c:v>51.515151515151516</c:v>
                </c:pt>
                <c:pt idx="7">
                  <c:v>51.515151515151516</c:v>
                </c:pt>
                <c:pt idx="8">
                  <c:v>51.515151515151516</c:v>
                </c:pt>
                <c:pt idx="9">
                  <c:v>51.515151515151516</c:v>
                </c:pt>
                <c:pt idx="10">
                  <c:v>51.515151515151516</c:v>
                </c:pt>
                <c:pt idx="11">
                  <c:v>51.515151515151516</c:v>
                </c:pt>
                <c:pt idx="12">
                  <c:v>51.515151515151516</c:v>
                </c:pt>
                <c:pt idx="13">
                  <c:v>51.515151515151516</c:v>
                </c:pt>
                <c:pt idx="14">
                  <c:v>50</c:v>
                </c:pt>
                <c:pt idx="15">
                  <c:v>48.571428571428569</c:v>
                </c:pt>
              </c:numCache>
            </c:numRef>
          </c:val>
        </c:ser>
        <c:bandFmts/>
        <c:axId val="70885760"/>
        <c:axId val="70887296"/>
        <c:axId val="70580416"/>
      </c:surface3DChart>
      <c:catAx>
        <c:axId val="70885760"/>
        <c:scaling>
          <c:orientation val="minMax"/>
        </c:scaling>
        <c:axPos val="b"/>
        <c:numFmt formatCode="General" sourceLinked="1"/>
        <c:majorTickMark val="none"/>
        <c:tickLblPos val="nextTo"/>
        <c:crossAx val="70887296"/>
        <c:crosses val="autoZero"/>
        <c:auto val="1"/>
        <c:lblAlgn val="ctr"/>
        <c:lblOffset val="100"/>
      </c:catAx>
      <c:valAx>
        <c:axId val="70887296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70885760"/>
        <c:crosses val="autoZero"/>
        <c:crossBetween val="midCat"/>
      </c:valAx>
      <c:serAx>
        <c:axId val="70580416"/>
        <c:scaling>
          <c:orientation val="minMax"/>
        </c:scaling>
        <c:axPos val="b"/>
        <c:majorTickMark val="none"/>
        <c:tickLblPos val="nextTo"/>
        <c:crossAx val="70887296"/>
        <c:crosses val="autoZero"/>
      </c:serAx>
    </c:plotArea>
    <c:legend>
      <c:legendPos val="t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MAP Limite de Couple Modifiée</a:t>
            </a:r>
          </a:p>
        </c:rich>
      </c:tx>
      <c:layout/>
    </c:title>
    <c:view3D>
      <c:rotX val="20"/>
      <c:rotY val="30"/>
      <c:perspective val="30"/>
    </c:view3D>
    <c:plotArea>
      <c:layout/>
      <c:surface3DChart>
        <c:wireframe val="1"/>
        <c:ser>
          <c:idx val="0"/>
          <c:order val="0"/>
          <c:tx>
            <c:v>500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max'!$C$27:$U$27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v>900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max'!$C$28:$U$28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v>1000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max'!$C$29:$U$29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0</c:v>
                </c:pt>
              </c:numCache>
            </c:numRef>
          </c:val>
        </c:ser>
        <c:bandFmts/>
        <c:axId val="71465600"/>
        <c:axId val="71475584"/>
        <c:axId val="71390080"/>
      </c:surface3DChart>
      <c:catAx>
        <c:axId val="7146560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71475584"/>
        <c:crosses val="autoZero"/>
        <c:auto val="1"/>
        <c:lblAlgn val="ctr"/>
        <c:lblOffset val="100"/>
      </c:catAx>
      <c:valAx>
        <c:axId val="71475584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71465600"/>
        <c:crosses val="autoZero"/>
        <c:crossBetween val="midCat"/>
      </c:valAx>
      <c:serAx>
        <c:axId val="71390080"/>
        <c:scaling>
          <c:orientation val="minMax"/>
        </c:scaling>
        <c:axPos val="b"/>
        <c:majorGridlines/>
        <c:majorTickMark val="none"/>
        <c:tickLblPos val="nextTo"/>
        <c:crossAx val="71475584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Limitation [couple</a:t>
            </a:r>
            <a:r>
              <a:rPr lang="fr-FR" baseline="0"/>
              <a:t> + Fumées]</a:t>
            </a:r>
            <a:endParaRPr lang="fr-FR"/>
          </a:p>
        </c:rich>
      </c:tx>
      <c:layout/>
    </c:title>
    <c:view3D>
      <c:rotX val="10"/>
      <c:rotY val="310"/>
      <c:perspective val="0"/>
    </c:view3D>
    <c:backWall>
      <c:spPr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0516360018588707"/>
          <c:y val="8.9336643429125492E-2"/>
          <c:w val="0.74321636852750017"/>
          <c:h val="0.77953625223598677"/>
        </c:manualLayout>
      </c:layout>
      <c:surface3DChart>
        <c:wireframe val="1"/>
        <c:ser>
          <c:idx val="0"/>
          <c:order val="0"/>
          <c:tx>
            <c:strRef>
              <c:f>'Limiteurs-IQ max'!$O$4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max'!$O$7:$X$7</c:f>
              <c:numCache>
                <c:formatCode>0.00</c:formatCode>
                <c:ptCount val="10"/>
                <c:pt idx="0">
                  <c:v>20.604395604395602</c:v>
                </c:pt>
                <c:pt idx="1">
                  <c:v>22.194039315155358</c:v>
                </c:pt>
                <c:pt idx="2">
                  <c:v>22.598870056497177</c:v>
                </c:pt>
                <c:pt idx="3">
                  <c:v>24.496461622210123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</c:ser>
        <c:ser>
          <c:idx val="1"/>
          <c:order val="1"/>
          <c:tx>
            <c:strRef>
              <c:f>'Limiteurs-IQ max'!$P$4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max'!$O$8:$X$8</c:f>
              <c:numCache>
                <c:formatCode>0.00</c:formatCode>
                <c:ptCount val="10"/>
                <c:pt idx="0">
                  <c:v>22.796352583586625</c:v>
                </c:pt>
                <c:pt idx="1">
                  <c:v>24.005486968449933</c:v>
                </c:pt>
                <c:pt idx="2">
                  <c:v>24.405125076266014</c:v>
                </c:pt>
                <c:pt idx="3">
                  <c:v>24.793388429752067</c:v>
                </c:pt>
                <c:pt idx="4">
                  <c:v>26.096033402922757</c:v>
                </c:pt>
                <c:pt idx="5">
                  <c:v>29.506437768240342</c:v>
                </c:pt>
                <c:pt idx="6">
                  <c:v>32</c:v>
                </c:pt>
                <c:pt idx="7">
                  <c:v>32.89473684210526</c:v>
                </c:pt>
                <c:pt idx="8">
                  <c:v>35.394053798961771</c:v>
                </c:pt>
                <c:pt idx="9">
                  <c:v>35.699286014279714</c:v>
                </c:pt>
              </c:numCache>
            </c:numRef>
          </c:val>
        </c:ser>
        <c:ser>
          <c:idx val="2"/>
          <c:order val="2"/>
          <c:tx>
            <c:strRef>
              <c:f>'Limiteurs-IQ max'!$Q$4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max'!$O$9:$X$9</c:f>
              <c:numCache>
                <c:formatCode>0.00</c:formatCode>
                <c:ptCount val="10"/>
                <c:pt idx="0">
                  <c:v>20.202020202020204</c:v>
                </c:pt>
                <c:pt idx="1">
                  <c:v>22.801302931596091</c:v>
                </c:pt>
                <c:pt idx="2">
                  <c:v>23.894862604540027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32.352941176470587</c:v>
                </c:pt>
                <c:pt idx="6">
                  <c:v>35.294117647058826</c:v>
                </c:pt>
                <c:pt idx="7">
                  <c:v>38.235294117647058</c:v>
                </c:pt>
                <c:pt idx="8">
                  <c:v>44.117647058823529</c:v>
                </c:pt>
                <c:pt idx="9">
                  <c:v>45.02</c:v>
                </c:pt>
              </c:numCache>
            </c:numRef>
          </c:val>
        </c:ser>
        <c:ser>
          <c:idx val="3"/>
          <c:order val="3"/>
          <c:tx>
            <c:strRef>
              <c:f>'Limiteurs-IQ max'!$R$4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max'!$O$10:$X$10</c:f>
              <c:numCache>
                <c:formatCode>0.00</c:formatCode>
                <c:ptCount val="10"/>
                <c:pt idx="0">
                  <c:v>17.201834862385319</c:v>
                </c:pt>
                <c:pt idx="1">
                  <c:v>19.001085776330076</c:v>
                </c:pt>
                <c:pt idx="2">
                  <c:v>21.09704641350211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48.71</c:v>
                </c:pt>
              </c:numCache>
            </c:numRef>
          </c:val>
        </c:ser>
        <c:ser>
          <c:idx val="4"/>
          <c:order val="4"/>
          <c:tx>
            <c:strRef>
              <c:f>'Limiteurs-IQ max'!$S$4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max'!$O$11:$X$11</c:f>
              <c:numCache>
                <c:formatCode>0.00</c:formatCode>
                <c:ptCount val="10"/>
                <c:pt idx="0">
                  <c:v>13.999066728884742</c:v>
                </c:pt>
                <c:pt idx="1">
                  <c:v>16.603415559772298</c:v>
                </c:pt>
                <c:pt idx="2">
                  <c:v>18.596001859600186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50.95</c:v>
                </c:pt>
              </c:numCache>
            </c:numRef>
          </c:val>
        </c:ser>
        <c:ser>
          <c:idx val="5"/>
          <c:order val="5"/>
          <c:tx>
            <c:strRef>
              <c:f>'Limiteurs-IQ max'!$T$4</c:f>
              <c:strCache>
                <c:ptCount val="1"/>
                <c:pt idx="0">
                  <c:v>550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max'!$O$12:$X$12</c:f>
              <c:numCache>
                <c:formatCode>0.00</c:formatCode>
                <c:ptCount val="10"/>
                <c:pt idx="0">
                  <c:v>12.401818933443572</c:v>
                </c:pt>
                <c:pt idx="1">
                  <c:v>15.597147950089125</c:v>
                </c:pt>
                <c:pt idx="2">
                  <c:v>17.59788825340959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</c:ser>
        <c:ser>
          <c:idx val="6"/>
          <c:order val="6"/>
          <c:tx>
            <c:strRef>
              <c:f>'Limiteurs-IQ max'!$U$4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max'!$O$17:$X$17</c:f>
              <c:numCache>
                <c:formatCode>0.00</c:formatCode>
                <c:ptCount val="10"/>
                <c:pt idx="0">
                  <c:v>10.200612036722204</c:v>
                </c:pt>
                <c:pt idx="1">
                  <c:v>12.398157987956075</c:v>
                </c:pt>
                <c:pt idx="2">
                  <c:v>15.497869043006588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</c:ser>
        <c:ser>
          <c:idx val="7"/>
          <c:order val="7"/>
          <c:tx>
            <c:strRef>
              <c:f>'Limiteurs-IQ max'!$V$4</c:f>
              <c:strCache>
                <c:ptCount val="1"/>
                <c:pt idx="0">
                  <c:v>650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max'!$O$18:$X$18</c:f>
              <c:numCache>
                <c:formatCode>0.00</c:formatCode>
                <c:ptCount val="10"/>
                <c:pt idx="0">
                  <c:v>10.398613518197573</c:v>
                </c:pt>
                <c:pt idx="1">
                  <c:v>11.998628728145354</c:v>
                </c:pt>
                <c:pt idx="2">
                  <c:v>14.998125234345705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</c:ser>
        <c:ser>
          <c:idx val="8"/>
          <c:order val="8"/>
          <c:tx>
            <c:strRef>
              <c:f>'Limiteurs-IQ max'!$W$4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max'!$O$19:$X$19</c:f>
              <c:numCache>
                <c:formatCode>0.00</c:formatCode>
                <c:ptCount val="10"/>
                <c:pt idx="0">
                  <c:v>10.200612036722204</c:v>
                </c:pt>
                <c:pt idx="1">
                  <c:v>11.998628728145354</c:v>
                </c:pt>
                <c:pt idx="2">
                  <c:v>13.600816048962937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32.352941176470587</c:v>
                </c:pt>
                <c:pt idx="6">
                  <c:v>35.294117647058826</c:v>
                </c:pt>
                <c:pt idx="7">
                  <c:v>38.235294117647058</c:v>
                </c:pt>
                <c:pt idx="8">
                  <c:v>44.117647058823529</c:v>
                </c:pt>
                <c:pt idx="9">
                  <c:v>46.83</c:v>
                </c:pt>
              </c:numCache>
            </c:numRef>
          </c:val>
        </c:ser>
        <c:ser>
          <c:idx val="9"/>
          <c:order val="9"/>
          <c:tx>
            <c:strRef>
              <c:f>'Limiteurs-IQ max'!$X$4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('Limiteurs-IQ max'!$N$7:$N$12,'Limiteurs-IQ max'!$N$17:$N$20)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max'!$O$20:$X$20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bandFmts/>
        <c:axId val="71676672"/>
        <c:axId val="71678592"/>
        <c:axId val="71481536"/>
      </c:surface3DChart>
      <c:catAx>
        <c:axId val="7167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Tr/Min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678592"/>
        <c:crosses val="autoZero"/>
        <c:auto val="1"/>
        <c:lblAlgn val="ctr"/>
        <c:lblOffset val="100"/>
      </c:catAx>
      <c:valAx>
        <c:axId val="71678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IQ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71676672"/>
        <c:crosses val="autoZero"/>
        <c:crossBetween val="midCat"/>
      </c:valAx>
      <c:serAx>
        <c:axId val="71481536"/>
        <c:scaling>
          <c:orientation val="minMax"/>
        </c:scaling>
        <c:axPos val="b"/>
        <c:majorTickMark val="none"/>
        <c:tickLblPos val="nextTo"/>
        <c:crossAx val="71678592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fr-FR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9</xdr:row>
      <xdr:rowOff>19050</xdr:rowOff>
    </xdr:from>
    <xdr:to>
      <xdr:col>11</xdr:col>
      <xdr:colOff>511683</xdr:colOff>
      <xdr:row>10</xdr:row>
      <xdr:rowOff>236982</xdr:rowOff>
    </xdr:to>
    <xdr:sp macro="" textlink="">
      <xdr:nvSpPr>
        <xdr:cNvPr id="2" name="Flèche droite 1"/>
        <xdr:cNvSpPr/>
      </xdr:nvSpPr>
      <xdr:spPr>
        <a:xfrm>
          <a:off x="8543925" y="3362325"/>
          <a:ext cx="4450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17</xdr:col>
      <xdr:colOff>200025</xdr:colOff>
      <xdr:row>19</xdr:row>
      <xdr:rowOff>66675</xdr:rowOff>
    </xdr:from>
    <xdr:to>
      <xdr:col>17</xdr:col>
      <xdr:colOff>684657</xdr:colOff>
      <xdr:row>19</xdr:row>
      <xdr:rowOff>514350</xdr:rowOff>
    </xdr:to>
    <xdr:sp macro="" textlink="">
      <xdr:nvSpPr>
        <xdr:cNvPr id="3" name="Flèche vers le bas 2"/>
        <xdr:cNvSpPr/>
      </xdr:nvSpPr>
      <xdr:spPr>
        <a:xfrm>
          <a:off x="13068300" y="6086475"/>
          <a:ext cx="484632" cy="447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11</xdr:col>
      <xdr:colOff>66675</xdr:colOff>
      <xdr:row>28</xdr:row>
      <xdr:rowOff>19050</xdr:rowOff>
    </xdr:from>
    <xdr:to>
      <xdr:col>11</xdr:col>
      <xdr:colOff>504825</xdr:colOff>
      <xdr:row>29</xdr:row>
      <xdr:rowOff>236982</xdr:rowOff>
    </xdr:to>
    <xdr:sp macro="" textlink="">
      <xdr:nvSpPr>
        <xdr:cNvPr id="4" name="Flèche gauche 3"/>
        <xdr:cNvSpPr/>
      </xdr:nvSpPr>
      <xdr:spPr>
        <a:xfrm>
          <a:off x="8543925" y="9029700"/>
          <a:ext cx="43815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476249</xdr:colOff>
      <xdr:row>45</xdr:row>
      <xdr:rowOff>161924</xdr:rowOff>
    </xdr:from>
    <xdr:to>
      <xdr:col>13</xdr:col>
      <xdr:colOff>38100</xdr:colOff>
      <xdr:row>81</xdr:row>
      <xdr:rowOff>142875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497203</xdr:colOff>
      <xdr:row>40</xdr:row>
      <xdr:rowOff>323852</xdr:rowOff>
    </xdr:from>
    <xdr:to>
      <xdr:col>23</xdr:col>
      <xdr:colOff>76199</xdr:colOff>
      <xdr:row>45</xdr:row>
      <xdr:rowOff>42672</xdr:rowOff>
    </xdr:to>
    <xdr:sp macro="" textlink="">
      <xdr:nvSpPr>
        <xdr:cNvPr id="7" name="Flèche à trois pointes 6"/>
        <xdr:cNvSpPr/>
      </xdr:nvSpPr>
      <xdr:spPr>
        <a:xfrm rot="5400000">
          <a:off x="10399966" y="6327839"/>
          <a:ext cx="1061845" cy="13171171"/>
        </a:xfrm>
        <a:prstGeom prst="leftRightUpArrow">
          <a:avLst>
            <a:gd name="adj1" fmla="val 18515"/>
            <a:gd name="adj2" fmla="val 23880"/>
            <a:gd name="adj3" fmla="val 261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9</xdr:row>
      <xdr:rowOff>161925</xdr:rowOff>
    </xdr:from>
    <xdr:to>
      <xdr:col>12</xdr:col>
      <xdr:colOff>454533</xdr:colOff>
      <xdr:row>11</xdr:row>
      <xdr:rowOff>113157</xdr:rowOff>
    </xdr:to>
    <xdr:sp macro="" textlink="">
      <xdr:nvSpPr>
        <xdr:cNvPr id="2" name="Flèche droite 1"/>
        <xdr:cNvSpPr/>
      </xdr:nvSpPr>
      <xdr:spPr>
        <a:xfrm>
          <a:off x="6229350" y="2466975"/>
          <a:ext cx="3973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24</xdr:col>
      <xdr:colOff>209550</xdr:colOff>
      <xdr:row>9</xdr:row>
      <xdr:rowOff>171450</xdr:rowOff>
    </xdr:from>
    <xdr:to>
      <xdr:col>24</xdr:col>
      <xdr:colOff>609600</xdr:colOff>
      <xdr:row>11</xdr:row>
      <xdr:rowOff>122682</xdr:rowOff>
    </xdr:to>
    <xdr:sp macro="" textlink="">
      <xdr:nvSpPr>
        <xdr:cNvPr id="3" name="Flèche droite 2"/>
        <xdr:cNvSpPr/>
      </xdr:nvSpPr>
      <xdr:spPr>
        <a:xfrm>
          <a:off x="12553950" y="2476500"/>
          <a:ext cx="40005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16</xdr:col>
      <xdr:colOff>123825</xdr:colOff>
      <xdr:row>20</xdr:row>
      <xdr:rowOff>152401</xdr:rowOff>
    </xdr:from>
    <xdr:to>
      <xdr:col>16</xdr:col>
      <xdr:colOff>608457</xdr:colOff>
      <xdr:row>23</xdr:row>
      <xdr:rowOff>66675</xdr:rowOff>
    </xdr:to>
    <xdr:sp macro="" textlink="">
      <xdr:nvSpPr>
        <xdr:cNvPr id="4" name="Flèche vers le haut 3"/>
        <xdr:cNvSpPr/>
      </xdr:nvSpPr>
      <xdr:spPr>
        <a:xfrm>
          <a:off x="9839325" y="5391151"/>
          <a:ext cx="484632" cy="48577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85724</xdr:colOff>
      <xdr:row>20</xdr:row>
      <xdr:rowOff>66675</xdr:rowOff>
    </xdr:from>
    <xdr:to>
      <xdr:col>6</xdr:col>
      <xdr:colOff>522731</xdr:colOff>
      <xdr:row>23</xdr:row>
      <xdr:rowOff>152400</xdr:rowOff>
    </xdr:to>
    <xdr:sp macro="" textlink="">
      <xdr:nvSpPr>
        <xdr:cNvPr id="5" name="Double flèche verticale 4"/>
        <xdr:cNvSpPr/>
      </xdr:nvSpPr>
      <xdr:spPr>
        <a:xfrm>
          <a:off x="3324224" y="5305425"/>
          <a:ext cx="437007" cy="6572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123825</xdr:colOff>
      <xdr:row>41</xdr:row>
      <xdr:rowOff>85725</xdr:rowOff>
    </xdr:from>
    <xdr:to>
      <xdr:col>12</xdr:col>
      <xdr:colOff>66675</xdr:colOff>
      <xdr:row>72</xdr:row>
      <xdr:rowOff>171449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323850</xdr:colOff>
      <xdr:row>41</xdr:row>
      <xdr:rowOff>76200</xdr:rowOff>
    </xdr:from>
    <xdr:to>
      <xdr:col>24</xdr:col>
      <xdr:colOff>190500</xdr:colOff>
      <xdr:row>72</xdr:row>
      <xdr:rowOff>152400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9</xdr:row>
      <xdr:rowOff>180975</xdr:rowOff>
    </xdr:from>
    <xdr:to>
      <xdr:col>0</xdr:col>
      <xdr:colOff>473583</xdr:colOff>
      <xdr:row>11</xdr:row>
      <xdr:rowOff>132207</xdr:rowOff>
    </xdr:to>
    <xdr:sp macro="" textlink="">
      <xdr:nvSpPr>
        <xdr:cNvPr id="9" name="Flèche droite 8"/>
        <xdr:cNvSpPr/>
      </xdr:nvSpPr>
      <xdr:spPr>
        <a:xfrm>
          <a:off x="76200" y="2486025"/>
          <a:ext cx="3973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22</xdr:col>
      <xdr:colOff>0</xdr:colOff>
      <xdr:row>20</xdr:row>
      <xdr:rowOff>152400</xdr:rowOff>
    </xdr:from>
    <xdr:to>
      <xdr:col>22</xdr:col>
      <xdr:colOff>389382</xdr:colOff>
      <xdr:row>29</xdr:row>
      <xdr:rowOff>161925</xdr:rowOff>
    </xdr:to>
    <xdr:sp macro="" textlink="">
      <xdr:nvSpPr>
        <xdr:cNvPr id="11" name="Flèche vers le haut 10"/>
        <xdr:cNvSpPr/>
      </xdr:nvSpPr>
      <xdr:spPr>
        <a:xfrm>
          <a:off x="11315700" y="5391150"/>
          <a:ext cx="389382" cy="2362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W41"/>
  <sheetViews>
    <sheetView topLeftCell="A61" workbookViewId="0">
      <selection activeCell="V38" sqref="V38"/>
    </sheetView>
  </sheetViews>
  <sheetFormatPr baseColWidth="10" defaultRowHeight="15"/>
  <cols>
    <col min="2" max="5" width="11.5703125" bestFit="1" customWidth="1"/>
    <col min="6" max="6" width="11.5703125" customWidth="1"/>
    <col min="7" max="11" width="11.5703125" bestFit="1" customWidth="1"/>
    <col min="12" max="12" width="8.7109375" customWidth="1"/>
  </cols>
  <sheetData>
    <row r="1" spans="1:23" ht="72.75" customHeight="1">
      <c r="I1" s="4"/>
      <c r="J1" s="5"/>
      <c r="K1" s="5"/>
      <c r="L1" s="5" t="s">
        <v>9</v>
      </c>
      <c r="M1" s="5"/>
      <c r="N1" s="5"/>
      <c r="O1" s="5"/>
    </row>
    <row r="2" spans="1:23" ht="33.75" customHeight="1">
      <c r="A2" s="9"/>
      <c r="B2" s="10"/>
      <c r="C2" s="10"/>
      <c r="D2" s="10"/>
      <c r="E2" s="11" t="s">
        <v>0</v>
      </c>
      <c r="F2" s="10"/>
      <c r="G2" s="10"/>
      <c r="H2" s="10"/>
      <c r="I2" s="10"/>
      <c r="J2" s="10"/>
      <c r="K2" s="12"/>
      <c r="M2" s="13"/>
      <c r="N2" s="14"/>
      <c r="O2" s="14"/>
      <c r="P2" s="14"/>
      <c r="Q2" s="14"/>
      <c r="R2" s="7" t="s">
        <v>1</v>
      </c>
      <c r="S2" s="14"/>
      <c r="T2" s="14"/>
      <c r="U2" s="14"/>
      <c r="V2" s="14"/>
      <c r="W2" s="15"/>
    </row>
    <row r="3" spans="1:23" ht="30.75" customHeight="1">
      <c r="A3" s="25"/>
      <c r="B3" s="2">
        <v>300</v>
      </c>
      <c r="C3" s="2">
        <v>350</v>
      </c>
      <c r="D3" s="2">
        <v>400</v>
      </c>
      <c r="E3" s="2">
        <v>450</v>
      </c>
      <c r="F3" s="2">
        <v>500</v>
      </c>
      <c r="G3" s="2">
        <v>550</v>
      </c>
      <c r="H3" s="2">
        <v>600</v>
      </c>
      <c r="I3" s="2">
        <v>650</v>
      </c>
      <c r="J3" s="2">
        <v>750</v>
      </c>
      <c r="K3" s="2">
        <v>850</v>
      </c>
      <c r="M3" s="28"/>
      <c r="N3" s="2">
        <v>300</v>
      </c>
      <c r="O3" s="2">
        <v>350</v>
      </c>
      <c r="P3" s="2">
        <v>400</v>
      </c>
      <c r="Q3" s="2">
        <v>450</v>
      </c>
      <c r="R3" s="2">
        <v>500</v>
      </c>
      <c r="S3" s="2">
        <v>550</v>
      </c>
      <c r="T3" s="2">
        <v>600</v>
      </c>
      <c r="U3" s="2">
        <v>650</v>
      </c>
      <c r="V3" s="2">
        <v>750</v>
      </c>
      <c r="W3" s="2">
        <v>850</v>
      </c>
    </row>
    <row r="4" spans="1:23" ht="21">
      <c r="A4" s="2">
        <v>861</v>
      </c>
      <c r="B4" s="1">
        <v>24</v>
      </c>
      <c r="C4" s="1">
        <v>24</v>
      </c>
      <c r="D4" s="1">
        <v>24</v>
      </c>
      <c r="E4" s="1">
        <v>24.8</v>
      </c>
      <c r="F4" s="1">
        <v>25.2</v>
      </c>
      <c r="G4" s="1">
        <v>27.8</v>
      </c>
      <c r="H4" s="1">
        <v>28.6</v>
      </c>
      <c r="I4" s="1">
        <v>29.6</v>
      </c>
      <c r="J4" s="1">
        <v>30.6</v>
      </c>
      <c r="K4" s="1">
        <v>32.799999999999997</v>
      </c>
      <c r="M4" s="2">
        <v>861</v>
      </c>
      <c r="N4" s="3">
        <f t="shared" ref="N4:W4" si="0">B3/B4</f>
        <v>12.5</v>
      </c>
      <c r="O4" s="3">
        <f t="shared" si="0"/>
        <v>14.583333333333334</v>
      </c>
      <c r="P4" s="3">
        <f t="shared" si="0"/>
        <v>16.666666666666668</v>
      </c>
      <c r="Q4" s="3">
        <f t="shared" si="0"/>
        <v>18.14516129032258</v>
      </c>
      <c r="R4" s="3">
        <f t="shared" si="0"/>
        <v>19.841269841269842</v>
      </c>
      <c r="S4" s="3">
        <f t="shared" si="0"/>
        <v>19.784172661870503</v>
      </c>
      <c r="T4" s="3">
        <f t="shared" si="0"/>
        <v>20.979020979020977</v>
      </c>
      <c r="U4" s="3">
        <f t="shared" si="0"/>
        <v>21.95945945945946</v>
      </c>
      <c r="V4" s="3">
        <f t="shared" si="0"/>
        <v>24.509803921568626</v>
      </c>
      <c r="W4" s="3">
        <f t="shared" si="0"/>
        <v>25.914634146341466</v>
      </c>
    </row>
    <row r="5" spans="1:23" ht="21">
      <c r="A5" s="2">
        <v>924</v>
      </c>
      <c r="B5" s="1">
        <v>20.6</v>
      </c>
      <c r="C5" s="1">
        <v>22.2</v>
      </c>
      <c r="D5" s="1">
        <v>23.2</v>
      </c>
      <c r="E5" s="1">
        <v>24.8</v>
      </c>
      <c r="F5" s="1">
        <v>26.15</v>
      </c>
      <c r="G5" s="1">
        <v>28</v>
      </c>
      <c r="H5" s="1">
        <v>30.85</v>
      </c>
      <c r="I5" s="1">
        <v>31.05</v>
      </c>
      <c r="J5" s="1">
        <v>31.55</v>
      </c>
      <c r="K5" s="1">
        <v>32.799999999999997</v>
      </c>
      <c r="M5" s="2">
        <v>924</v>
      </c>
      <c r="N5" s="3">
        <f t="shared" ref="N5:W5" si="1">B3/B5</f>
        <v>14.563106796116504</v>
      </c>
      <c r="O5" s="3">
        <f t="shared" si="1"/>
        <v>15.765765765765765</v>
      </c>
      <c r="P5" s="3">
        <f t="shared" si="1"/>
        <v>17.241379310344829</v>
      </c>
      <c r="Q5" s="3">
        <f t="shared" si="1"/>
        <v>18.14516129032258</v>
      </c>
      <c r="R5" s="3">
        <f t="shared" si="1"/>
        <v>19.120458891013385</v>
      </c>
      <c r="S5" s="3">
        <f t="shared" si="1"/>
        <v>19.642857142857142</v>
      </c>
      <c r="T5" s="3">
        <f t="shared" si="1"/>
        <v>19.448946515397083</v>
      </c>
      <c r="U5" s="3">
        <f t="shared" si="1"/>
        <v>20.933977455716587</v>
      </c>
      <c r="V5" s="3">
        <f t="shared" si="1"/>
        <v>23.771790808240887</v>
      </c>
      <c r="W5" s="3">
        <f t="shared" si="1"/>
        <v>25.914634146341466</v>
      </c>
    </row>
    <row r="6" spans="1:23" ht="21">
      <c r="A6" s="2">
        <v>1008</v>
      </c>
      <c r="B6" s="1">
        <v>20.6</v>
      </c>
      <c r="C6" s="1">
        <v>22.2</v>
      </c>
      <c r="D6" s="1">
        <v>22.6</v>
      </c>
      <c r="E6" s="1">
        <v>24.5</v>
      </c>
      <c r="F6" s="1">
        <v>26.3</v>
      </c>
      <c r="G6" s="1">
        <v>29.5</v>
      </c>
      <c r="H6" s="1">
        <v>33.25</v>
      </c>
      <c r="I6" s="1">
        <v>33.4</v>
      </c>
      <c r="J6" s="1">
        <v>33.5</v>
      </c>
      <c r="K6" s="1">
        <v>34.1</v>
      </c>
      <c r="M6" s="2">
        <v>1008</v>
      </c>
      <c r="N6" s="3">
        <f t="shared" ref="N6:W6" si="2">B3/B6</f>
        <v>14.563106796116504</v>
      </c>
      <c r="O6" s="3">
        <f t="shared" si="2"/>
        <v>15.765765765765765</v>
      </c>
      <c r="P6" s="3">
        <f t="shared" si="2"/>
        <v>17.699115044247787</v>
      </c>
      <c r="Q6" s="3">
        <f t="shared" si="2"/>
        <v>18.367346938775512</v>
      </c>
      <c r="R6" s="3">
        <f t="shared" si="2"/>
        <v>19.011406844106464</v>
      </c>
      <c r="S6" s="3">
        <f t="shared" si="2"/>
        <v>18.64406779661017</v>
      </c>
      <c r="T6" s="3">
        <f t="shared" si="2"/>
        <v>18.045112781954888</v>
      </c>
      <c r="U6" s="3">
        <f t="shared" si="2"/>
        <v>19.461077844311379</v>
      </c>
      <c r="V6" s="3">
        <f t="shared" si="2"/>
        <v>22.388059701492537</v>
      </c>
      <c r="W6" s="3">
        <f t="shared" si="2"/>
        <v>24.926686217008797</v>
      </c>
    </row>
    <row r="7" spans="1:23" ht="21">
      <c r="A7" s="2">
        <v>1260</v>
      </c>
      <c r="B7" s="1">
        <v>22.8</v>
      </c>
      <c r="C7" s="1">
        <v>24</v>
      </c>
      <c r="D7" s="1">
        <v>24.4</v>
      </c>
      <c r="E7" s="1">
        <v>24.8</v>
      </c>
      <c r="F7" s="1">
        <v>26.1</v>
      </c>
      <c r="G7" s="1">
        <v>29.5</v>
      </c>
      <c r="H7" s="1">
        <v>32</v>
      </c>
      <c r="I7" s="1">
        <v>32.9</v>
      </c>
      <c r="J7" s="1">
        <v>35.4</v>
      </c>
      <c r="K7" s="1">
        <v>35.700000000000003</v>
      </c>
      <c r="M7" s="2">
        <v>1260</v>
      </c>
      <c r="N7" s="3">
        <f t="shared" ref="N7:W7" si="3">B3/B7</f>
        <v>13.157894736842104</v>
      </c>
      <c r="O7" s="3">
        <f t="shared" si="3"/>
        <v>14.583333333333334</v>
      </c>
      <c r="P7" s="3">
        <f t="shared" si="3"/>
        <v>16.393442622950822</v>
      </c>
      <c r="Q7" s="3">
        <f t="shared" si="3"/>
        <v>18.14516129032258</v>
      </c>
      <c r="R7" s="3">
        <f t="shared" si="3"/>
        <v>19.157088122605362</v>
      </c>
      <c r="S7" s="3">
        <f t="shared" si="3"/>
        <v>18.64406779661017</v>
      </c>
      <c r="T7" s="3">
        <f t="shared" si="3"/>
        <v>18.75</v>
      </c>
      <c r="U7" s="3">
        <f t="shared" si="3"/>
        <v>19.756838905775076</v>
      </c>
      <c r="V7" s="3">
        <f t="shared" si="3"/>
        <v>21.186440677966104</v>
      </c>
      <c r="W7" s="3">
        <f t="shared" si="3"/>
        <v>23.809523809523807</v>
      </c>
    </row>
    <row r="8" spans="1:23" ht="21">
      <c r="A8" s="2">
        <v>1491</v>
      </c>
      <c r="B8" s="1">
        <v>20.2</v>
      </c>
      <c r="C8" s="1">
        <v>22.8</v>
      </c>
      <c r="D8" s="1">
        <v>23.9</v>
      </c>
      <c r="E8" s="1">
        <v>24.2</v>
      </c>
      <c r="F8" s="1">
        <v>25</v>
      </c>
      <c r="G8" s="1">
        <v>28.5</v>
      </c>
      <c r="H8" s="1">
        <v>30.5</v>
      </c>
      <c r="I8" s="1">
        <v>33.450000000000003</v>
      </c>
      <c r="J8" s="1">
        <v>35.75</v>
      </c>
      <c r="K8" s="1">
        <v>37</v>
      </c>
      <c r="M8" s="2">
        <v>1491</v>
      </c>
      <c r="N8" s="3">
        <f t="shared" ref="N8:W8" si="4">B3/B8</f>
        <v>14.851485148514852</v>
      </c>
      <c r="O8" s="3">
        <f t="shared" si="4"/>
        <v>15.350877192982455</v>
      </c>
      <c r="P8" s="3">
        <f t="shared" si="4"/>
        <v>16.736401673640167</v>
      </c>
      <c r="Q8" s="3">
        <f t="shared" si="4"/>
        <v>18.595041322314049</v>
      </c>
      <c r="R8" s="3">
        <f t="shared" si="4"/>
        <v>20</v>
      </c>
      <c r="S8" s="3">
        <f t="shared" si="4"/>
        <v>19.298245614035089</v>
      </c>
      <c r="T8" s="3">
        <f t="shared" si="4"/>
        <v>19.672131147540984</v>
      </c>
      <c r="U8" s="3">
        <f t="shared" si="4"/>
        <v>19.431988041853511</v>
      </c>
      <c r="V8" s="3">
        <f t="shared" si="4"/>
        <v>20.97902097902098</v>
      </c>
      <c r="W8" s="3">
        <f t="shared" si="4"/>
        <v>22.972972972972972</v>
      </c>
    </row>
    <row r="9" spans="1:23" ht="21">
      <c r="A9" s="2">
        <v>1743</v>
      </c>
      <c r="B9" s="1">
        <v>17.2</v>
      </c>
      <c r="C9" s="1">
        <v>19</v>
      </c>
      <c r="D9" s="1">
        <v>21.1</v>
      </c>
      <c r="E9" s="1">
        <v>24.9</v>
      </c>
      <c r="F9" s="1">
        <v>26</v>
      </c>
      <c r="G9" s="1">
        <v>28</v>
      </c>
      <c r="H9" s="1">
        <v>31.5</v>
      </c>
      <c r="I9" s="1">
        <v>34</v>
      </c>
      <c r="J9" s="1">
        <v>36.700000000000003</v>
      </c>
      <c r="K9" s="1">
        <v>38.5</v>
      </c>
      <c r="M9" s="2">
        <v>1743</v>
      </c>
      <c r="N9" s="3">
        <f t="shared" ref="N9:W9" si="5">B3/B9</f>
        <v>17.441860465116278</v>
      </c>
      <c r="O9" s="3">
        <f t="shared" si="5"/>
        <v>18.421052631578949</v>
      </c>
      <c r="P9" s="3">
        <f t="shared" si="5"/>
        <v>18.957345971563981</v>
      </c>
      <c r="Q9" s="3">
        <f t="shared" si="5"/>
        <v>18.072289156626507</v>
      </c>
      <c r="R9" s="3">
        <f t="shared" si="5"/>
        <v>19.23076923076923</v>
      </c>
      <c r="S9" s="3">
        <f t="shared" si="5"/>
        <v>19.642857142857142</v>
      </c>
      <c r="T9" s="3">
        <f t="shared" si="5"/>
        <v>19.047619047619047</v>
      </c>
      <c r="U9" s="3">
        <f t="shared" si="5"/>
        <v>19.117647058823529</v>
      </c>
      <c r="V9" s="3">
        <f t="shared" si="5"/>
        <v>20.435967302452315</v>
      </c>
      <c r="W9" s="3">
        <f t="shared" si="5"/>
        <v>22.077922077922079</v>
      </c>
    </row>
    <row r="10" spans="1:23" ht="21">
      <c r="A10" s="2">
        <v>1995</v>
      </c>
      <c r="B10" s="1">
        <v>14</v>
      </c>
      <c r="C10" s="1">
        <v>16.600000000000001</v>
      </c>
      <c r="D10" s="1">
        <v>18.600000000000001</v>
      </c>
      <c r="E10" s="1">
        <v>22</v>
      </c>
      <c r="F10" s="1">
        <v>25.25</v>
      </c>
      <c r="G10" s="1">
        <v>27.5</v>
      </c>
      <c r="H10" s="1">
        <v>30.45</v>
      </c>
      <c r="I10" s="1">
        <v>33</v>
      </c>
      <c r="J10" s="1">
        <v>36.85</v>
      </c>
      <c r="K10" s="1">
        <v>38.5</v>
      </c>
      <c r="M10" s="2">
        <v>1995</v>
      </c>
      <c r="N10" s="3">
        <f t="shared" ref="N10:W10" si="6">B3/B10</f>
        <v>21.428571428571427</v>
      </c>
      <c r="O10" s="3">
        <f t="shared" si="6"/>
        <v>21.08433734939759</v>
      </c>
      <c r="P10" s="3">
        <f t="shared" si="6"/>
        <v>21.50537634408602</v>
      </c>
      <c r="Q10" s="3">
        <f t="shared" si="6"/>
        <v>20.454545454545453</v>
      </c>
      <c r="R10" s="3">
        <f t="shared" si="6"/>
        <v>19.801980198019802</v>
      </c>
      <c r="S10" s="3">
        <f t="shared" si="6"/>
        <v>20</v>
      </c>
      <c r="T10" s="3">
        <f t="shared" si="6"/>
        <v>19.704433497536947</v>
      </c>
      <c r="U10" s="3">
        <f t="shared" si="6"/>
        <v>19.696969696969695</v>
      </c>
      <c r="V10" s="3">
        <f t="shared" si="6"/>
        <v>20.352781546811396</v>
      </c>
      <c r="W10" s="3">
        <f t="shared" si="6"/>
        <v>22.077922077922079</v>
      </c>
    </row>
    <row r="11" spans="1:23" ht="21">
      <c r="A11" s="2">
        <v>2247</v>
      </c>
      <c r="B11" s="1">
        <v>12.4</v>
      </c>
      <c r="C11" s="1">
        <v>15.6</v>
      </c>
      <c r="D11" s="1">
        <v>17.600000000000001</v>
      </c>
      <c r="E11" s="1">
        <v>20</v>
      </c>
      <c r="F11" s="1">
        <v>23.5</v>
      </c>
      <c r="G11" s="1">
        <v>26.8</v>
      </c>
      <c r="H11" s="1">
        <v>29.4</v>
      </c>
      <c r="I11" s="1">
        <v>32.200000000000003</v>
      </c>
      <c r="J11" s="1">
        <v>36.1</v>
      </c>
      <c r="K11" s="1">
        <v>38.5</v>
      </c>
      <c r="M11" s="2">
        <v>2247</v>
      </c>
      <c r="N11" s="3">
        <f t="shared" ref="N11:W11" si="7">B3/B11</f>
        <v>24.193548387096772</v>
      </c>
      <c r="O11" s="3">
        <f t="shared" si="7"/>
        <v>22.435897435897438</v>
      </c>
      <c r="P11" s="3">
        <f t="shared" si="7"/>
        <v>22.727272727272727</v>
      </c>
      <c r="Q11" s="3">
        <f t="shared" si="7"/>
        <v>22.5</v>
      </c>
      <c r="R11" s="3">
        <f t="shared" si="7"/>
        <v>21.276595744680851</v>
      </c>
      <c r="S11" s="3">
        <f t="shared" si="7"/>
        <v>20.522388059701491</v>
      </c>
      <c r="T11" s="3">
        <f t="shared" si="7"/>
        <v>20.408163265306122</v>
      </c>
      <c r="U11" s="3">
        <f t="shared" si="7"/>
        <v>20.186335403726705</v>
      </c>
      <c r="V11" s="3">
        <f t="shared" si="7"/>
        <v>20.775623268698059</v>
      </c>
      <c r="W11" s="3">
        <f t="shared" si="7"/>
        <v>22.077922077922079</v>
      </c>
    </row>
    <row r="12" spans="1:23" ht="21">
      <c r="A12" s="2">
        <v>2499</v>
      </c>
      <c r="B12" s="1">
        <v>11.8</v>
      </c>
      <c r="C12" s="1">
        <v>15.2</v>
      </c>
      <c r="D12" s="1">
        <v>17.2</v>
      </c>
      <c r="E12" s="1">
        <v>19.8</v>
      </c>
      <c r="F12" s="1">
        <v>23.2</v>
      </c>
      <c r="G12" s="1">
        <v>26</v>
      </c>
      <c r="H12" s="1">
        <v>28.2</v>
      </c>
      <c r="I12" s="1">
        <v>31.2</v>
      </c>
      <c r="J12" s="1">
        <v>36.380000000000003</v>
      </c>
      <c r="K12" s="1">
        <v>38</v>
      </c>
      <c r="M12" s="2">
        <v>2499</v>
      </c>
      <c r="N12" s="3">
        <f t="shared" ref="N12:W12" si="8">B3/B12</f>
        <v>25.423728813559322</v>
      </c>
      <c r="O12" s="3">
        <f t="shared" si="8"/>
        <v>23.026315789473685</v>
      </c>
      <c r="P12" s="3">
        <f t="shared" si="8"/>
        <v>23.255813953488374</v>
      </c>
      <c r="Q12" s="3">
        <f t="shared" si="8"/>
        <v>22.727272727272727</v>
      </c>
      <c r="R12" s="3">
        <f t="shared" si="8"/>
        <v>21.551724137931036</v>
      </c>
      <c r="S12" s="3">
        <f t="shared" si="8"/>
        <v>21.153846153846153</v>
      </c>
      <c r="T12" s="3">
        <f t="shared" si="8"/>
        <v>21.276595744680851</v>
      </c>
      <c r="U12" s="3">
        <f t="shared" si="8"/>
        <v>20.833333333333332</v>
      </c>
      <c r="V12" s="3">
        <f t="shared" si="8"/>
        <v>20.61572292468389</v>
      </c>
      <c r="W12" s="3">
        <f t="shared" si="8"/>
        <v>22.368421052631579</v>
      </c>
    </row>
    <row r="13" spans="1:23" ht="21">
      <c r="A13" s="2">
        <v>2751</v>
      </c>
      <c r="B13" s="1">
        <v>11.2</v>
      </c>
      <c r="C13" s="1">
        <v>14.5</v>
      </c>
      <c r="D13" s="1">
        <v>16.899999999999999</v>
      </c>
      <c r="E13" s="1">
        <v>20</v>
      </c>
      <c r="F13" s="1">
        <v>23.4</v>
      </c>
      <c r="G13" s="1">
        <v>26</v>
      </c>
      <c r="H13" s="1">
        <v>28</v>
      </c>
      <c r="I13" s="1">
        <v>31.2</v>
      </c>
      <c r="J13" s="1">
        <v>36.700000000000003</v>
      </c>
      <c r="K13" s="1">
        <v>38</v>
      </c>
      <c r="M13" s="2">
        <v>2751</v>
      </c>
      <c r="N13" s="3">
        <f t="shared" ref="N13:W13" si="9">B3/B13</f>
        <v>26.785714285714288</v>
      </c>
      <c r="O13" s="3">
        <f t="shared" si="9"/>
        <v>24.137931034482758</v>
      </c>
      <c r="P13" s="3">
        <f t="shared" si="9"/>
        <v>23.668639053254442</v>
      </c>
      <c r="Q13" s="3">
        <f t="shared" si="9"/>
        <v>22.5</v>
      </c>
      <c r="R13" s="3">
        <f t="shared" si="9"/>
        <v>21.36752136752137</v>
      </c>
      <c r="S13" s="3">
        <f t="shared" si="9"/>
        <v>21.153846153846153</v>
      </c>
      <c r="T13" s="3">
        <f t="shared" si="9"/>
        <v>21.428571428571427</v>
      </c>
      <c r="U13" s="3">
        <f t="shared" si="9"/>
        <v>20.833333333333332</v>
      </c>
      <c r="V13" s="3">
        <f t="shared" si="9"/>
        <v>20.435967302452315</v>
      </c>
      <c r="W13" s="3">
        <f t="shared" si="9"/>
        <v>22.368421052631579</v>
      </c>
    </row>
    <row r="14" spans="1:23" ht="21">
      <c r="A14" s="2">
        <v>3003</v>
      </c>
      <c r="B14" s="1">
        <v>10.8</v>
      </c>
      <c r="C14" s="1">
        <v>14</v>
      </c>
      <c r="D14" s="1">
        <v>16.5</v>
      </c>
      <c r="E14" s="1">
        <v>19.600000000000001</v>
      </c>
      <c r="F14" s="1">
        <v>23.4</v>
      </c>
      <c r="G14" s="1">
        <v>26</v>
      </c>
      <c r="H14" s="1">
        <v>28.4</v>
      </c>
      <c r="I14" s="1">
        <v>31.8</v>
      </c>
      <c r="J14" s="1">
        <v>36</v>
      </c>
      <c r="K14" s="1">
        <v>37.5</v>
      </c>
      <c r="M14" s="2">
        <v>3003</v>
      </c>
      <c r="N14" s="3">
        <f t="shared" ref="N14:W14" si="10">B3/B14</f>
        <v>27.777777777777775</v>
      </c>
      <c r="O14" s="3">
        <f t="shared" si="10"/>
        <v>25</v>
      </c>
      <c r="P14" s="3">
        <f t="shared" si="10"/>
        <v>24.242424242424242</v>
      </c>
      <c r="Q14" s="3">
        <f t="shared" si="10"/>
        <v>22.959183673469386</v>
      </c>
      <c r="R14" s="3">
        <f t="shared" si="10"/>
        <v>21.36752136752137</v>
      </c>
      <c r="S14" s="3">
        <f t="shared" si="10"/>
        <v>21.153846153846153</v>
      </c>
      <c r="T14" s="3">
        <f t="shared" si="10"/>
        <v>21.126760563380284</v>
      </c>
      <c r="U14" s="3">
        <f t="shared" si="10"/>
        <v>20.440251572327043</v>
      </c>
      <c r="V14" s="3">
        <f t="shared" si="10"/>
        <v>20.833333333333332</v>
      </c>
      <c r="W14" s="3">
        <f t="shared" si="10"/>
        <v>22.666666666666668</v>
      </c>
    </row>
    <row r="15" spans="1:23" ht="21">
      <c r="A15" s="2">
        <v>3255</v>
      </c>
      <c r="B15" s="1">
        <v>10.199999999999999</v>
      </c>
      <c r="C15" s="1">
        <v>13</v>
      </c>
      <c r="D15" s="1">
        <v>16</v>
      </c>
      <c r="E15" s="1">
        <v>19.399999999999999</v>
      </c>
      <c r="F15" s="1">
        <v>23.2</v>
      </c>
      <c r="G15" s="1">
        <v>26</v>
      </c>
      <c r="H15" s="1">
        <v>28.8</v>
      </c>
      <c r="I15" s="1">
        <v>33.200000000000003</v>
      </c>
      <c r="J15" s="1">
        <v>36.4</v>
      </c>
      <c r="K15" s="1">
        <v>37.5</v>
      </c>
      <c r="M15" s="2">
        <v>3255</v>
      </c>
      <c r="N15" s="3">
        <f t="shared" ref="N15:W15" si="11">B3/B15</f>
        <v>29.411764705882355</v>
      </c>
      <c r="O15" s="3">
        <f t="shared" si="11"/>
        <v>26.923076923076923</v>
      </c>
      <c r="P15" s="3">
        <f t="shared" si="11"/>
        <v>25</v>
      </c>
      <c r="Q15" s="3">
        <f t="shared" si="11"/>
        <v>23.195876288659797</v>
      </c>
      <c r="R15" s="3">
        <f t="shared" si="11"/>
        <v>21.551724137931036</v>
      </c>
      <c r="S15" s="3">
        <f t="shared" si="11"/>
        <v>21.153846153846153</v>
      </c>
      <c r="T15" s="3">
        <f t="shared" si="11"/>
        <v>20.833333333333332</v>
      </c>
      <c r="U15" s="3">
        <f t="shared" si="11"/>
        <v>19.578313253012048</v>
      </c>
      <c r="V15" s="3">
        <f t="shared" si="11"/>
        <v>20.604395604395606</v>
      </c>
      <c r="W15" s="3">
        <f t="shared" si="11"/>
        <v>22.666666666666668</v>
      </c>
    </row>
    <row r="16" spans="1:23" ht="21">
      <c r="A16" s="2">
        <v>3507</v>
      </c>
      <c r="B16" s="1">
        <v>10.199999999999999</v>
      </c>
      <c r="C16" s="1">
        <v>12.4</v>
      </c>
      <c r="D16" s="1">
        <v>15.5</v>
      </c>
      <c r="E16" s="1">
        <v>18.600000000000001</v>
      </c>
      <c r="F16" s="1">
        <v>22.8</v>
      </c>
      <c r="G16" s="1">
        <v>25.8</v>
      </c>
      <c r="H16" s="1">
        <v>28.6</v>
      </c>
      <c r="I16" s="1">
        <v>34.200000000000003</v>
      </c>
      <c r="J16" s="1">
        <v>36.799999999999997</v>
      </c>
      <c r="K16" s="1">
        <v>37.5</v>
      </c>
      <c r="M16" s="2">
        <v>3507</v>
      </c>
      <c r="N16" s="3">
        <f t="shared" ref="N16:W16" si="12">B3/B16</f>
        <v>29.411764705882355</v>
      </c>
      <c r="O16" s="3">
        <f t="shared" si="12"/>
        <v>28.225806451612904</v>
      </c>
      <c r="P16" s="3">
        <f t="shared" si="12"/>
        <v>25.806451612903224</v>
      </c>
      <c r="Q16" s="3">
        <f t="shared" si="12"/>
        <v>24.193548387096772</v>
      </c>
      <c r="R16" s="3">
        <f t="shared" si="12"/>
        <v>21.929824561403507</v>
      </c>
      <c r="S16" s="3">
        <f t="shared" si="12"/>
        <v>21.31782945736434</v>
      </c>
      <c r="T16" s="3">
        <f t="shared" si="12"/>
        <v>20.979020979020977</v>
      </c>
      <c r="U16" s="3">
        <f t="shared" si="12"/>
        <v>19.005847953216374</v>
      </c>
      <c r="V16" s="3">
        <f t="shared" si="12"/>
        <v>20.380434782608699</v>
      </c>
      <c r="W16" s="3">
        <f t="shared" si="12"/>
        <v>22.666666666666668</v>
      </c>
    </row>
    <row r="17" spans="1:23" ht="21">
      <c r="A17" s="2">
        <v>3759</v>
      </c>
      <c r="B17" s="1">
        <v>10.4</v>
      </c>
      <c r="C17" s="1">
        <v>12</v>
      </c>
      <c r="D17" s="1">
        <v>15</v>
      </c>
      <c r="E17" s="1">
        <v>18.399999999999999</v>
      </c>
      <c r="F17" s="1">
        <v>22</v>
      </c>
      <c r="G17" s="1">
        <v>25.6</v>
      </c>
      <c r="H17" s="1">
        <v>28.4</v>
      </c>
      <c r="I17" s="1">
        <v>34.5</v>
      </c>
      <c r="J17" s="1">
        <v>37</v>
      </c>
      <c r="K17" s="1">
        <v>36.5</v>
      </c>
      <c r="M17" s="2">
        <v>3759</v>
      </c>
      <c r="N17" s="3">
        <f t="shared" ref="N17:W17" si="13">B3/B17</f>
        <v>28.846153846153847</v>
      </c>
      <c r="O17" s="3">
        <f t="shared" si="13"/>
        <v>29.166666666666668</v>
      </c>
      <c r="P17" s="3">
        <f t="shared" si="13"/>
        <v>26.666666666666668</v>
      </c>
      <c r="Q17" s="3">
        <f t="shared" si="13"/>
        <v>24.456521739130437</v>
      </c>
      <c r="R17" s="3">
        <f t="shared" si="13"/>
        <v>22.727272727272727</v>
      </c>
      <c r="S17" s="3">
        <f t="shared" si="13"/>
        <v>21.484375</v>
      </c>
      <c r="T17" s="3">
        <f t="shared" si="13"/>
        <v>21.126760563380284</v>
      </c>
      <c r="U17" s="3">
        <f t="shared" si="13"/>
        <v>18.840579710144926</v>
      </c>
      <c r="V17" s="3">
        <f t="shared" si="13"/>
        <v>20.27027027027027</v>
      </c>
      <c r="W17" s="3">
        <f t="shared" si="13"/>
        <v>23.287671232876711</v>
      </c>
    </row>
    <row r="18" spans="1:23" ht="21">
      <c r="A18" s="2">
        <v>4242</v>
      </c>
      <c r="B18" s="1">
        <v>10.199999999999999</v>
      </c>
      <c r="C18" s="1">
        <v>12</v>
      </c>
      <c r="D18" s="1">
        <v>13.6</v>
      </c>
      <c r="E18" s="1">
        <v>16.8</v>
      </c>
      <c r="F18" s="1">
        <v>20</v>
      </c>
      <c r="G18" s="1">
        <v>23.2</v>
      </c>
      <c r="H18" s="1">
        <v>26.7</v>
      </c>
      <c r="I18" s="1">
        <v>36</v>
      </c>
      <c r="J18" s="1">
        <v>37.5</v>
      </c>
      <c r="K18" s="1">
        <v>34</v>
      </c>
      <c r="M18" s="2">
        <v>4242</v>
      </c>
      <c r="N18" s="3">
        <f t="shared" ref="N18:W18" si="14">B3/B18</f>
        <v>29.411764705882355</v>
      </c>
      <c r="O18" s="3">
        <f t="shared" si="14"/>
        <v>29.166666666666668</v>
      </c>
      <c r="P18" s="3">
        <f t="shared" si="14"/>
        <v>29.411764705882355</v>
      </c>
      <c r="Q18" s="3">
        <f t="shared" si="14"/>
        <v>26.785714285714285</v>
      </c>
      <c r="R18" s="3">
        <f t="shared" si="14"/>
        <v>25</v>
      </c>
      <c r="S18" s="3">
        <f t="shared" si="14"/>
        <v>23.706896551724139</v>
      </c>
      <c r="T18" s="3">
        <f t="shared" si="14"/>
        <v>22.471910112359552</v>
      </c>
      <c r="U18" s="3">
        <f t="shared" si="14"/>
        <v>18.055555555555557</v>
      </c>
      <c r="V18" s="3">
        <f t="shared" si="14"/>
        <v>20</v>
      </c>
      <c r="W18" s="3">
        <f t="shared" si="14"/>
        <v>25</v>
      </c>
    </row>
    <row r="19" spans="1:23" ht="21.75" customHeight="1">
      <c r="A19" s="2">
        <v>5355</v>
      </c>
      <c r="B19" s="1">
        <v>7.2</v>
      </c>
      <c r="C19" s="1">
        <v>8.8000000000000007</v>
      </c>
      <c r="D19" s="1">
        <v>11.2</v>
      </c>
      <c r="E19" s="1">
        <v>13.4</v>
      </c>
      <c r="F19" s="1">
        <v>15.5</v>
      </c>
      <c r="G19" s="1">
        <v>17.3</v>
      </c>
      <c r="H19" s="1">
        <v>19</v>
      </c>
      <c r="I19" s="1">
        <v>21.2</v>
      </c>
      <c r="J19" s="1">
        <v>23.8</v>
      </c>
      <c r="K19" s="1">
        <v>25</v>
      </c>
      <c r="M19" s="2">
        <v>5355</v>
      </c>
      <c r="N19" s="3">
        <f t="shared" ref="N19:W19" si="15">B3/B19</f>
        <v>41.666666666666664</v>
      </c>
      <c r="O19" s="3">
        <f t="shared" si="15"/>
        <v>39.772727272727266</v>
      </c>
      <c r="P19" s="3">
        <f t="shared" si="15"/>
        <v>35.714285714285715</v>
      </c>
      <c r="Q19" s="3">
        <f t="shared" si="15"/>
        <v>33.582089552238806</v>
      </c>
      <c r="R19" s="3">
        <f t="shared" si="15"/>
        <v>32.258064516129032</v>
      </c>
      <c r="S19" s="3">
        <f t="shared" si="15"/>
        <v>31.791907514450866</v>
      </c>
      <c r="T19" s="3">
        <f t="shared" si="15"/>
        <v>31.578947368421051</v>
      </c>
      <c r="U19" s="3">
        <f t="shared" si="15"/>
        <v>30.660377358490567</v>
      </c>
      <c r="V19" s="3">
        <f t="shared" si="15"/>
        <v>31.512605042016805</v>
      </c>
      <c r="W19" s="3">
        <f t="shared" si="15"/>
        <v>34</v>
      </c>
    </row>
    <row r="20" spans="1:23" ht="47.25" customHeight="1"/>
    <row r="21" spans="1:23" ht="33.75" customHeight="1">
      <c r="A21" s="6"/>
      <c r="B21" s="7"/>
      <c r="C21" s="7"/>
      <c r="D21" s="7"/>
      <c r="E21" s="7"/>
      <c r="F21" s="7" t="s">
        <v>2</v>
      </c>
      <c r="G21" s="7"/>
      <c r="H21" s="7"/>
      <c r="I21" s="7"/>
      <c r="J21" s="7"/>
      <c r="K21" s="8"/>
      <c r="M21" s="6"/>
      <c r="N21" s="7"/>
      <c r="O21" s="7"/>
      <c r="P21" s="7"/>
      <c r="Q21" s="7"/>
      <c r="R21" s="7" t="s">
        <v>3</v>
      </c>
      <c r="S21" s="7"/>
      <c r="T21" s="7"/>
      <c r="U21" s="7"/>
      <c r="V21" s="7"/>
      <c r="W21" s="8"/>
    </row>
    <row r="22" spans="1:23" ht="28.5" customHeight="1">
      <c r="A22" s="25"/>
      <c r="B22" s="2">
        <v>300</v>
      </c>
      <c r="C22" s="2">
        <v>350</v>
      </c>
      <c r="D22" s="2">
        <v>400</v>
      </c>
      <c r="E22" s="2">
        <v>450</v>
      </c>
      <c r="F22" s="2">
        <v>500</v>
      </c>
      <c r="G22" s="2">
        <v>550</v>
      </c>
      <c r="H22" s="2">
        <v>600</v>
      </c>
      <c r="I22" s="2">
        <v>650</v>
      </c>
      <c r="J22" s="2">
        <v>750</v>
      </c>
      <c r="K22" s="2">
        <v>850</v>
      </c>
      <c r="M22" s="25"/>
      <c r="N22" s="2">
        <v>300</v>
      </c>
      <c r="O22" s="2">
        <v>350</v>
      </c>
      <c r="P22" s="2">
        <v>400</v>
      </c>
      <c r="Q22" s="2">
        <v>450</v>
      </c>
      <c r="R22" s="2">
        <v>500</v>
      </c>
      <c r="S22" s="2">
        <v>550</v>
      </c>
      <c r="T22" s="2">
        <v>600</v>
      </c>
      <c r="U22" s="2">
        <v>650</v>
      </c>
      <c r="V22" s="2">
        <v>750</v>
      </c>
      <c r="W22" s="2">
        <v>850</v>
      </c>
    </row>
    <row r="23" spans="1:23" ht="21">
      <c r="A23" s="2">
        <v>861</v>
      </c>
      <c r="B23" s="3">
        <f t="shared" ref="B23:K23" si="16">N22/N23</f>
        <v>25</v>
      </c>
      <c r="C23" s="3">
        <f t="shared" si="16"/>
        <v>24.005486968449933</v>
      </c>
      <c r="D23" s="3">
        <f t="shared" si="16"/>
        <v>23.995200959808034</v>
      </c>
      <c r="E23" s="3">
        <f t="shared" si="16"/>
        <v>24.793388429752067</v>
      </c>
      <c r="F23" s="3">
        <f t="shared" si="16"/>
        <v>25.201612903225808</v>
      </c>
      <c r="G23" s="3">
        <f t="shared" si="16"/>
        <v>27.805864509605662</v>
      </c>
      <c r="H23" s="3">
        <f t="shared" si="16"/>
        <v>28.598665395614869</v>
      </c>
      <c r="I23" s="3">
        <f t="shared" si="16"/>
        <v>29.599271402550091</v>
      </c>
      <c r="J23" s="3">
        <f t="shared" si="16"/>
        <v>30.599755201958381</v>
      </c>
      <c r="K23" s="3">
        <f t="shared" si="16"/>
        <v>32.805866460825939</v>
      </c>
      <c r="M23" s="2">
        <v>861</v>
      </c>
      <c r="N23" s="1">
        <v>12</v>
      </c>
      <c r="O23" s="1">
        <v>14.58</v>
      </c>
      <c r="P23" s="1">
        <v>16.670000000000002</v>
      </c>
      <c r="Q23" s="1">
        <v>18.149999999999999</v>
      </c>
      <c r="R23" s="1">
        <v>19.84</v>
      </c>
      <c r="S23" s="1">
        <v>19.78</v>
      </c>
      <c r="T23" s="1">
        <v>20.98</v>
      </c>
      <c r="U23" s="1">
        <v>21.96</v>
      </c>
      <c r="V23" s="1">
        <v>24.51</v>
      </c>
      <c r="W23" s="1">
        <v>25.91</v>
      </c>
    </row>
    <row r="24" spans="1:23" ht="21">
      <c r="A24" s="2">
        <v>924</v>
      </c>
      <c r="B24" s="3">
        <f t="shared" ref="B24:K24" si="17">N22/N24</f>
        <v>20.604395604395602</v>
      </c>
      <c r="C24" s="3">
        <f t="shared" si="17"/>
        <v>22.194039315155358</v>
      </c>
      <c r="D24" s="3">
        <f t="shared" si="17"/>
        <v>23.201856148491881</v>
      </c>
      <c r="E24" s="3">
        <f t="shared" si="17"/>
        <v>24.793388429752067</v>
      </c>
      <c r="F24" s="3">
        <f t="shared" si="17"/>
        <v>26.15062761506276</v>
      </c>
      <c r="G24" s="3">
        <f t="shared" si="17"/>
        <v>28.004073319755602</v>
      </c>
      <c r="H24" s="3">
        <f t="shared" si="17"/>
        <v>30.84832904884319</v>
      </c>
      <c r="I24" s="3">
        <f t="shared" si="17"/>
        <v>31.055900621118013</v>
      </c>
      <c r="J24" s="3">
        <f t="shared" si="17"/>
        <v>31.552376945729911</v>
      </c>
      <c r="K24" s="3">
        <f t="shared" si="17"/>
        <v>32.805866460825939</v>
      </c>
      <c r="M24" s="2">
        <v>924</v>
      </c>
      <c r="N24" s="1">
        <v>14.56</v>
      </c>
      <c r="O24" s="1">
        <v>15.77</v>
      </c>
      <c r="P24" s="1">
        <v>17.239999999999998</v>
      </c>
      <c r="Q24" s="1">
        <v>18.149999999999999</v>
      </c>
      <c r="R24" s="1">
        <v>19.12</v>
      </c>
      <c r="S24" s="1">
        <v>19.64</v>
      </c>
      <c r="T24" s="1">
        <v>19.45</v>
      </c>
      <c r="U24" s="1">
        <v>20.93</v>
      </c>
      <c r="V24" s="1">
        <v>23.77</v>
      </c>
      <c r="W24" s="1">
        <v>25.91</v>
      </c>
    </row>
    <row r="25" spans="1:23" ht="21">
      <c r="A25" s="2">
        <v>1008</v>
      </c>
      <c r="B25" s="3">
        <f t="shared" ref="B25:K25" si="18">N22/N25</f>
        <v>20.604395604395602</v>
      </c>
      <c r="C25" s="3">
        <f t="shared" si="18"/>
        <v>22.194039315155358</v>
      </c>
      <c r="D25" s="3">
        <f t="shared" si="18"/>
        <v>22.598870056497177</v>
      </c>
      <c r="E25" s="3">
        <f t="shared" si="18"/>
        <v>24.496461622210123</v>
      </c>
      <c r="F25" s="3">
        <f t="shared" si="18"/>
        <v>26.301946344029457</v>
      </c>
      <c r="G25" s="3">
        <f t="shared" si="18"/>
        <v>29.506437768240342</v>
      </c>
      <c r="H25" s="3">
        <f t="shared" si="18"/>
        <v>33.240997229916893</v>
      </c>
      <c r="I25" s="3">
        <f t="shared" si="18"/>
        <v>33.401849948612536</v>
      </c>
      <c r="J25" s="3">
        <f t="shared" si="18"/>
        <v>33.497096918267083</v>
      </c>
      <c r="K25" s="3">
        <f t="shared" si="18"/>
        <v>34.095467308463697</v>
      </c>
      <c r="M25" s="2">
        <v>1008</v>
      </c>
      <c r="N25" s="1">
        <v>14.56</v>
      </c>
      <c r="O25" s="1">
        <v>15.77</v>
      </c>
      <c r="P25" s="1">
        <v>17.7</v>
      </c>
      <c r="Q25" s="1">
        <v>18.37</v>
      </c>
      <c r="R25" s="1">
        <v>19.010000000000002</v>
      </c>
      <c r="S25" s="1">
        <v>18.64</v>
      </c>
      <c r="T25" s="1">
        <v>18.05</v>
      </c>
      <c r="U25" s="1">
        <v>19.46</v>
      </c>
      <c r="V25" s="1">
        <v>22.39</v>
      </c>
      <c r="W25" s="1">
        <v>24.93</v>
      </c>
    </row>
    <row r="26" spans="1:23" ht="21">
      <c r="A26" s="2">
        <v>1260</v>
      </c>
      <c r="B26" s="3">
        <f t="shared" ref="B26:K26" si="19">N22/N26</f>
        <v>22.796352583586625</v>
      </c>
      <c r="C26" s="3">
        <f t="shared" si="19"/>
        <v>24.005486968449933</v>
      </c>
      <c r="D26" s="3">
        <f t="shared" si="19"/>
        <v>24.405125076266014</v>
      </c>
      <c r="E26" s="3">
        <f t="shared" si="19"/>
        <v>24.793388429752067</v>
      </c>
      <c r="F26" s="3">
        <f t="shared" si="19"/>
        <v>26.096033402922757</v>
      </c>
      <c r="G26" s="3">
        <f t="shared" si="19"/>
        <v>29.506437768240342</v>
      </c>
      <c r="H26" s="3">
        <f t="shared" si="19"/>
        <v>32</v>
      </c>
      <c r="I26" s="3">
        <f t="shared" si="19"/>
        <v>32.89473684210526</v>
      </c>
      <c r="J26" s="3">
        <f t="shared" si="19"/>
        <v>35.394053798961771</v>
      </c>
      <c r="K26" s="3">
        <f t="shared" si="19"/>
        <v>35.699286014279714</v>
      </c>
      <c r="M26" s="2">
        <v>1260</v>
      </c>
      <c r="N26" s="1">
        <v>13.16</v>
      </c>
      <c r="O26" s="1">
        <v>14.58</v>
      </c>
      <c r="P26" s="1">
        <v>16.39</v>
      </c>
      <c r="Q26" s="1">
        <v>18.149999999999999</v>
      </c>
      <c r="R26" s="1">
        <v>19.16</v>
      </c>
      <c r="S26" s="1">
        <v>18.64</v>
      </c>
      <c r="T26" s="1">
        <v>18.75</v>
      </c>
      <c r="U26" s="1">
        <v>19.760000000000002</v>
      </c>
      <c r="V26" s="1">
        <v>21.19</v>
      </c>
      <c r="W26" s="1">
        <v>23.81</v>
      </c>
    </row>
    <row r="27" spans="1:23" ht="21">
      <c r="A27" s="2">
        <v>1491</v>
      </c>
      <c r="B27" s="3">
        <f t="shared" ref="B27:K27" si="20">N22/N27</f>
        <v>20.202020202020204</v>
      </c>
      <c r="C27" s="3">
        <f t="shared" si="20"/>
        <v>22.801302931596091</v>
      </c>
      <c r="D27" s="3">
        <f t="shared" si="20"/>
        <v>23.894862604540027</v>
      </c>
      <c r="E27" s="3">
        <f t="shared" si="20"/>
        <v>26.470588235294116</v>
      </c>
      <c r="F27" s="3">
        <f t="shared" si="20"/>
        <v>29.411764705882351</v>
      </c>
      <c r="G27" s="3">
        <f t="shared" si="20"/>
        <v>32.352941176470587</v>
      </c>
      <c r="H27" s="3">
        <f t="shared" si="20"/>
        <v>35.294117647058826</v>
      </c>
      <c r="I27" s="3">
        <f t="shared" si="20"/>
        <v>38.235294117647058</v>
      </c>
      <c r="J27" s="3">
        <f t="shared" si="20"/>
        <v>44.117647058823529</v>
      </c>
      <c r="K27" s="3">
        <f t="shared" si="20"/>
        <v>50</v>
      </c>
      <c r="M27" s="2">
        <v>1491</v>
      </c>
      <c r="N27" s="1">
        <v>14.85</v>
      </c>
      <c r="O27" s="1">
        <v>15.35</v>
      </c>
      <c r="P27" s="1">
        <v>16.739999999999998</v>
      </c>
      <c r="Q27" s="1">
        <v>17</v>
      </c>
      <c r="R27" s="1">
        <v>17</v>
      </c>
      <c r="S27" s="1">
        <v>17</v>
      </c>
      <c r="T27" s="1">
        <v>17</v>
      </c>
      <c r="U27" s="1">
        <v>17</v>
      </c>
      <c r="V27" s="1">
        <v>17</v>
      </c>
      <c r="W27" s="1">
        <v>17</v>
      </c>
    </row>
    <row r="28" spans="1:23" ht="21">
      <c r="A28" s="2">
        <v>1743</v>
      </c>
      <c r="B28" s="3">
        <f t="shared" ref="B28:K28" si="21">N22/N28</f>
        <v>17.201834862385319</v>
      </c>
      <c r="C28" s="3">
        <f t="shared" si="21"/>
        <v>19.001085776330076</v>
      </c>
      <c r="D28" s="3">
        <f t="shared" si="21"/>
        <v>21.09704641350211</v>
      </c>
      <c r="E28" s="3">
        <f t="shared" si="21"/>
        <v>26.470588235294116</v>
      </c>
      <c r="F28" s="3">
        <f t="shared" si="21"/>
        <v>30.303030303030305</v>
      </c>
      <c r="G28" s="3">
        <f t="shared" si="21"/>
        <v>33.333333333333336</v>
      </c>
      <c r="H28" s="3">
        <f t="shared" si="21"/>
        <v>36.363636363636367</v>
      </c>
      <c r="I28" s="3">
        <f t="shared" si="21"/>
        <v>39.393939393939391</v>
      </c>
      <c r="J28" s="3">
        <f t="shared" si="21"/>
        <v>45.454545454545453</v>
      </c>
      <c r="K28" s="3">
        <f t="shared" si="21"/>
        <v>51.515151515151516</v>
      </c>
      <c r="M28" s="2">
        <v>1743</v>
      </c>
      <c r="N28" s="1">
        <v>17.440000000000001</v>
      </c>
      <c r="O28" s="1">
        <v>18.420000000000002</v>
      </c>
      <c r="P28" s="1">
        <v>18.96</v>
      </c>
      <c r="Q28" s="1">
        <v>17</v>
      </c>
      <c r="R28" s="1">
        <v>16.5</v>
      </c>
      <c r="S28" s="1">
        <v>16.5</v>
      </c>
      <c r="T28" s="1">
        <v>16.5</v>
      </c>
      <c r="U28" s="1">
        <v>16.5</v>
      </c>
      <c r="V28" s="1">
        <v>16.5</v>
      </c>
      <c r="W28" s="1">
        <v>16.5</v>
      </c>
    </row>
    <row r="29" spans="1:23" ht="21">
      <c r="A29" s="2">
        <v>1995</v>
      </c>
      <c r="B29" s="3">
        <f t="shared" ref="B29:K29" si="22">N22/N29</f>
        <v>13.999066728884742</v>
      </c>
      <c r="C29" s="3">
        <f t="shared" si="22"/>
        <v>16.603415559772298</v>
      </c>
      <c r="D29" s="3">
        <f t="shared" si="22"/>
        <v>18.596001859600186</v>
      </c>
      <c r="E29" s="3">
        <f t="shared" si="22"/>
        <v>26.470588235294116</v>
      </c>
      <c r="F29" s="3">
        <f t="shared" si="22"/>
        <v>30.303030303030305</v>
      </c>
      <c r="G29" s="3">
        <f t="shared" si="22"/>
        <v>33.333333333333336</v>
      </c>
      <c r="H29" s="3">
        <f t="shared" si="22"/>
        <v>36.363636363636367</v>
      </c>
      <c r="I29" s="3">
        <f t="shared" si="22"/>
        <v>39.393939393939391</v>
      </c>
      <c r="J29" s="3">
        <f t="shared" si="22"/>
        <v>45.454545454545453</v>
      </c>
      <c r="K29" s="3">
        <f t="shared" si="22"/>
        <v>51.515151515151516</v>
      </c>
      <c r="M29" s="2">
        <v>1995</v>
      </c>
      <c r="N29" s="1">
        <v>21.43</v>
      </c>
      <c r="O29" s="1">
        <v>21.08</v>
      </c>
      <c r="P29" s="1">
        <v>21.51</v>
      </c>
      <c r="Q29" s="1">
        <v>17</v>
      </c>
      <c r="R29" s="1">
        <v>16.5</v>
      </c>
      <c r="S29" s="1">
        <v>16.5</v>
      </c>
      <c r="T29" s="1">
        <v>16.5</v>
      </c>
      <c r="U29" s="1">
        <v>16.5</v>
      </c>
      <c r="V29" s="1">
        <v>16.5</v>
      </c>
      <c r="W29" s="1">
        <v>16.5</v>
      </c>
    </row>
    <row r="30" spans="1:23" ht="21">
      <c r="A30" s="2">
        <v>2247</v>
      </c>
      <c r="B30" s="3">
        <f t="shared" ref="B30:K30" si="23">N22/N30</f>
        <v>12.401818933443572</v>
      </c>
      <c r="C30" s="3">
        <f t="shared" si="23"/>
        <v>15.597147950089125</v>
      </c>
      <c r="D30" s="3">
        <f t="shared" si="23"/>
        <v>17.59788825340959</v>
      </c>
      <c r="E30" s="3">
        <f t="shared" si="23"/>
        <v>26.470588235294116</v>
      </c>
      <c r="F30" s="3">
        <f t="shared" si="23"/>
        <v>30.303030303030305</v>
      </c>
      <c r="G30" s="3">
        <f t="shared" si="23"/>
        <v>33.333333333333336</v>
      </c>
      <c r="H30" s="3">
        <f t="shared" si="23"/>
        <v>36.363636363636367</v>
      </c>
      <c r="I30" s="3">
        <f t="shared" si="23"/>
        <v>39.393939393939391</v>
      </c>
      <c r="J30" s="3">
        <f t="shared" si="23"/>
        <v>45.454545454545453</v>
      </c>
      <c r="K30" s="3">
        <f t="shared" si="23"/>
        <v>51.515151515151516</v>
      </c>
      <c r="M30" s="2">
        <v>2247</v>
      </c>
      <c r="N30" s="1">
        <v>24.19</v>
      </c>
      <c r="O30" s="1">
        <v>22.44</v>
      </c>
      <c r="P30" s="1">
        <v>22.73</v>
      </c>
      <c r="Q30" s="1">
        <v>17</v>
      </c>
      <c r="R30" s="1">
        <v>16.5</v>
      </c>
      <c r="S30" s="1">
        <v>16.5</v>
      </c>
      <c r="T30" s="1">
        <v>16.5</v>
      </c>
      <c r="U30" s="1">
        <v>16.5</v>
      </c>
      <c r="V30" s="1">
        <v>16.5</v>
      </c>
      <c r="W30" s="1">
        <v>16.5</v>
      </c>
    </row>
    <row r="31" spans="1:23" ht="21">
      <c r="A31" s="2">
        <v>2499</v>
      </c>
      <c r="B31" s="3">
        <f t="shared" ref="B31:K31" si="24">N22/N31</f>
        <v>11.801730920535011</v>
      </c>
      <c r="C31" s="3">
        <f t="shared" si="24"/>
        <v>15.19756838905775</v>
      </c>
      <c r="D31" s="3">
        <f t="shared" si="24"/>
        <v>17.196904557179707</v>
      </c>
      <c r="E31" s="3">
        <f t="shared" si="24"/>
        <v>26.470588235294116</v>
      </c>
      <c r="F31" s="3">
        <f t="shared" si="24"/>
        <v>30.303030303030305</v>
      </c>
      <c r="G31" s="3">
        <f t="shared" si="24"/>
        <v>33.333333333333336</v>
      </c>
      <c r="H31" s="3">
        <f t="shared" si="24"/>
        <v>36.363636363636367</v>
      </c>
      <c r="I31" s="3">
        <f t="shared" si="24"/>
        <v>39.393939393939391</v>
      </c>
      <c r="J31" s="3">
        <f t="shared" si="24"/>
        <v>45.454545454545453</v>
      </c>
      <c r="K31" s="3">
        <f t="shared" si="24"/>
        <v>51.515151515151516</v>
      </c>
      <c r="M31" s="2">
        <v>2499</v>
      </c>
      <c r="N31" s="1">
        <v>25.42</v>
      </c>
      <c r="O31" s="1">
        <v>23.03</v>
      </c>
      <c r="P31" s="1">
        <v>23.26</v>
      </c>
      <c r="Q31" s="1">
        <v>17</v>
      </c>
      <c r="R31" s="1">
        <v>16.5</v>
      </c>
      <c r="S31" s="1">
        <v>16.5</v>
      </c>
      <c r="T31" s="1">
        <v>16.5</v>
      </c>
      <c r="U31" s="1">
        <v>16.5</v>
      </c>
      <c r="V31" s="1">
        <v>16.5</v>
      </c>
      <c r="W31" s="1">
        <v>16.5</v>
      </c>
    </row>
    <row r="32" spans="1:23" ht="21">
      <c r="A32" s="2">
        <v>2751</v>
      </c>
      <c r="B32" s="3">
        <f t="shared" ref="B32:K32" si="25">N22/N32</f>
        <v>11.198208286674133</v>
      </c>
      <c r="C32" s="3">
        <f t="shared" si="25"/>
        <v>14.498757249378624</v>
      </c>
      <c r="D32" s="3">
        <f>P22/P32</f>
        <v>16.89902830587241</v>
      </c>
      <c r="E32" s="3">
        <f t="shared" si="25"/>
        <v>26.470588235294116</v>
      </c>
      <c r="F32" s="3">
        <f t="shared" si="25"/>
        <v>30.303030303030305</v>
      </c>
      <c r="G32" s="3">
        <f t="shared" si="25"/>
        <v>33.333333333333336</v>
      </c>
      <c r="H32" s="3">
        <f t="shared" si="25"/>
        <v>36.363636363636367</v>
      </c>
      <c r="I32" s="3">
        <f t="shared" si="25"/>
        <v>39.393939393939391</v>
      </c>
      <c r="J32" s="3">
        <f t="shared" si="25"/>
        <v>45.454545454545453</v>
      </c>
      <c r="K32" s="3">
        <f t="shared" si="25"/>
        <v>51.515151515151516</v>
      </c>
      <c r="M32" s="2">
        <v>2751</v>
      </c>
      <c r="N32" s="1">
        <v>26.79</v>
      </c>
      <c r="O32" s="1">
        <v>24.14</v>
      </c>
      <c r="P32" s="1">
        <v>23.67</v>
      </c>
      <c r="Q32" s="1">
        <v>17</v>
      </c>
      <c r="R32" s="1">
        <v>16.5</v>
      </c>
      <c r="S32" s="1">
        <v>16.5</v>
      </c>
      <c r="T32" s="1">
        <v>16.5</v>
      </c>
      <c r="U32" s="1">
        <v>16.5</v>
      </c>
      <c r="V32" s="1">
        <v>16.5</v>
      </c>
      <c r="W32" s="1">
        <v>16.5</v>
      </c>
    </row>
    <row r="33" spans="1:23" ht="21">
      <c r="A33" s="2">
        <v>3003</v>
      </c>
      <c r="B33" s="3">
        <f t="shared" ref="B33:K33" si="26">N22/N33</f>
        <v>10.79913606911447</v>
      </c>
      <c r="C33" s="3">
        <f t="shared" si="26"/>
        <v>14</v>
      </c>
      <c r="D33" s="3">
        <f t="shared" si="26"/>
        <v>16.501650165016503</v>
      </c>
      <c r="E33" s="3">
        <f t="shared" si="26"/>
        <v>26.470588235294116</v>
      </c>
      <c r="F33" s="3">
        <f t="shared" si="26"/>
        <v>30.303030303030305</v>
      </c>
      <c r="G33" s="3">
        <f t="shared" si="26"/>
        <v>33.333333333333336</v>
      </c>
      <c r="H33" s="3">
        <f t="shared" si="26"/>
        <v>36.363636363636367</v>
      </c>
      <c r="I33" s="3">
        <f t="shared" si="26"/>
        <v>39.393939393939391</v>
      </c>
      <c r="J33" s="3">
        <f t="shared" si="26"/>
        <v>45.454545454545453</v>
      </c>
      <c r="K33" s="3">
        <f t="shared" si="26"/>
        <v>51.515151515151516</v>
      </c>
      <c r="M33" s="2">
        <v>3003</v>
      </c>
      <c r="N33" s="1">
        <v>27.78</v>
      </c>
      <c r="O33" s="1">
        <v>25</v>
      </c>
      <c r="P33" s="1">
        <v>24.24</v>
      </c>
      <c r="Q33" s="1">
        <v>17</v>
      </c>
      <c r="R33" s="1">
        <v>16.5</v>
      </c>
      <c r="S33" s="1">
        <v>16.5</v>
      </c>
      <c r="T33" s="1">
        <v>16.5</v>
      </c>
      <c r="U33" s="1">
        <v>16.5</v>
      </c>
      <c r="V33" s="1">
        <v>16.5</v>
      </c>
      <c r="W33" s="1">
        <v>16.5</v>
      </c>
    </row>
    <row r="34" spans="1:23" ht="21">
      <c r="A34" s="2">
        <v>3255</v>
      </c>
      <c r="B34" s="3">
        <f t="shared" ref="B34:K34" si="27">N22/N34</f>
        <v>10.200612036722204</v>
      </c>
      <c r="C34" s="3">
        <f t="shared" si="27"/>
        <v>13.00148588410104</v>
      </c>
      <c r="D34" s="3">
        <f t="shared" si="27"/>
        <v>16</v>
      </c>
      <c r="E34" s="3">
        <f t="shared" si="27"/>
        <v>26.470588235294116</v>
      </c>
      <c r="F34" s="3">
        <f t="shared" si="27"/>
        <v>29.411764705882351</v>
      </c>
      <c r="G34" s="3">
        <f t="shared" si="27"/>
        <v>33.333333333333336</v>
      </c>
      <c r="H34" s="3">
        <f t="shared" si="27"/>
        <v>36.363636363636367</v>
      </c>
      <c r="I34" s="3">
        <f t="shared" si="27"/>
        <v>39.393939393939391</v>
      </c>
      <c r="J34" s="3">
        <f t="shared" si="27"/>
        <v>45.454545454545453</v>
      </c>
      <c r="K34" s="3">
        <f t="shared" si="27"/>
        <v>51.515151515151516</v>
      </c>
      <c r="M34" s="2">
        <v>3255</v>
      </c>
      <c r="N34" s="1">
        <v>29.41</v>
      </c>
      <c r="O34" s="1">
        <v>26.92</v>
      </c>
      <c r="P34" s="1">
        <v>25</v>
      </c>
      <c r="Q34" s="1">
        <v>17</v>
      </c>
      <c r="R34" s="1">
        <v>17</v>
      </c>
      <c r="S34" s="1">
        <v>16.5</v>
      </c>
      <c r="T34" s="1">
        <v>16.5</v>
      </c>
      <c r="U34" s="1">
        <v>16.5</v>
      </c>
      <c r="V34" s="1">
        <v>16.5</v>
      </c>
      <c r="W34" s="1">
        <v>16.5</v>
      </c>
    </row>
    <row r="35" spans="1:23" ht="21">
      <c r="A35" s="2">
        <v>3507</v>
      </c>
      <c r="B35" s="3">
        <f t="shared" ref="B35:K35" si="28">N22/N35</f>
        <v>10.200612036722204</v>
      </c>
      <c r="C35" s="3">
        <f t="shared" si="28"/>
        <v>12.398157987956075</v>
      </c>
      <c r="D35" s="3">
        <f t="shared" si="28"/>
        <v>15.497869043006588</v>
      </c>
      <c r="E35" s="3">
        <f t="shared" si="28"/>
        <v>26.470588235294116</v>
      </c>
      <c r="F35" s="3">
        <f t="shared" si="28"/>
        <v>29.411764705882351</v>
      </c>
      <c r="G35" s="3">
        <f t="shared" si="28"/>
        <v>33.333333333333336</v>
      </c>
      <c r="H35" s="3">
        <f t="shared" si="28"/>
        <v>36.363636363636367</v>
      </c>
      <c r="I35" s="3">
        <f t="shared" si="28"/>
        <v>39.393939393939391</v>
      </c>
      <c r="J35" s="3">
        <f t="shared" si="28"/>
        <v>45.454545454545453</v>
      </c>
      <c r="K35" s="3">
        <f t="shared" si="28"/>
        <v>51.515151515151516</v>
      </c>
      <c r="M35" s="2">
        <v>3507</v>
      </c>
      <c r="N35" s="1">
        <v>29.41</v>
      </c>
      <c r="O35" s="1">
        <v>28.23</v>
      </c>
      <c r="P35" s="1">
        <v>25.81</v>
      </c>
      <c r="Q35" s="1">
        <v>17</v>
      </c>
      <c r="R35" s="1">
        <v>17</v>
      </c>
      <c r="S35" s="1">
        <v>16.5</v>
      </c>
      <c r="T35" s="1">
        <v>16.5</v>
      </c>
      <c r="U35" s="1">
        <v>16.5</v>
      </c>
      <c r="V35" s="1">
        <v>16.5</v>
      </c>
      <c r="W35" s="1">
        <v>16.5</v>
      </c>
    </row>
    <row r="36" spans="1:23" ht="21">
      <c r="A36" s="2">
        <v>3759</v>
      </c>
      <c r="B36" s="3">
        <f t="shared" ref="B36:K36" si="29">N22/N36</f>
        <v>10.398613518197573</v>
      </c>
      <c r="C36" s="3">
        <f t="shared" si="29"/>
        <v>11.998628728145354</v>
      </c>
      <c r="D36" s="3">
        <f t="shared" si="29"/>
        <v>14.998125234345705</v>
      </c>
      <c r="E36" s="3">
        <f t="shared" si="29"/>
        <v>26.470588235294116</v>
      </c>
      <c r="F36" s="3">
        <f t="shared" si="29"/>
        <v>29.411764705882351</v>
      </c>
      <c r="G36" s="3">
        <f t="shared" si="29"/>
        <v>33.333333333333336</v>
      </c>
      <c r="H36" s="3">
        <f t="shared" si="29"/>
        <v>36.363636363636367</v>
      </c>
      <c r="I36" s="3">
        <f t="shared" si="29"/>
        <v>39.393939393939391</v>
      </c>
      <c r="J36" s="3">
        <f t="shared" si="29"/>
        <v>45.454545454545453</v>
      </c>
      <c r="K36" s="3">
        <f t="shared" si="29"/>
        <v>51.515151515151516</v>
      </c>
      <c r="M36" s="2">
        <v>3759</v>
      </c>
      <c r="N36" s="1">
        <v>28.85</v>
      </c>
      <c r="O36" s="1">
        <v>29.17</v>
      </c>
      <c r="P36" s="1">
        <v>26.67</v>
      </c>
      <c r="Q36" s="1">
        <v>17</v>
      </c>
      <c r="R36" s="1">
        <v>17</v>
      </c>
      <c r="S36" s="1">
        <v>16.5</v>
      </c>
      <c r="T36" s="1">
        <v>16.5</v>
      </c>
      <c r="U36" s="1">
        <v>16.5</v>
      </c>
      <c r="V36" s="1">
        <v>16.5</v>
      </c>
      <c r="W36" s="1">
        <v>16.5</v>
      </c>
    </row>
    <row r="37" spans="1:23" ht="21">
      <c r="A37" s="2">
        <v>4242</v>
      </c>
      <c r="B37" s="3">
        <f t="shared" ref="B37:K37" si="30">N22/N37</f>
        <v>10.200612036722204</v>
      </c>
      <c r="C37" s="3">
        <f t="shared" si="30"/>
        <v>11.998628728145354</v>
      </c>
      <c r="D37" s="3">
        <f t="shared" si="30"/>
        <v>13.600816048962937</v>
      </c>
      <c r="E37" s="3">
        <f t="shared" si="30"/>
        <v>26.470588235294116</v>
      </c>
      <c r="F37" s="3">
        <f t="shared" si="30"/>
        <v>29.411764705882351</v>
      </c>
      <c r="G37" s="3">
        <f t="shared" si="30"/>
        <v>32.352941176470587</v>
      </c>
      <c r="H37" s="3">
        <f t="shared" si="30"/>
        <v>35.294117647058826</v>
      </c>
      <c r="I37" s="3">
        <f t="shared" si="30"/>
        <v>38.235294117647058</v>
      </c>
      <c r="J37" s="3">
        <f t="shared" si="30"/>
        <v>44.117647058823529</v>
      </c>
      <c r="K37" s="3">
        <f t="shared" si="30"/>
        <v>50</v>
      </c>
      <c r="M37" s="2">
        <v>4242</v>
      </c>
      <c r="N37" s="1">
        <v>29.41</v>
      </c>
      <c r="O37" s="1">
        <v>29.17</v>
      </c>
      <c r="P37" s="1">
        <v>29.41</v>
      </c>
      <c r="Q37" s="1">
        <v>17</v>
      </c>
      <c r="R37" s="1">
        <v>17</v>
      </c>
      <c r="S37" s="1">
        <v>17</v>
      </c>
      <c r="T37" s="1">
        <v>17</v>
      </c>
      <c r="U37" s="1">
        <v>17</v>
      </c>
      <c r="V37" s="1">
        <v>17</v>
      </c>
      <c r="W37" s="1">
        <v>17</v>
      </c>
    </row>
    <row r="38" spans="1:23" ht="21">
      <c r="A38" s="2">
        <v>5355</v>
      </c>
      <c r="B38" s="3">
        <f t="shared" ref="B38:K38" si="31">N22/N38</f>
        <v>7.1994240460763139</v>
      </c>
      <c r="C38" s="3">
        <f t="shared" si="31"/>
        <v>8.8006034699522253</v>
      </c>
      <c r="D38" s="3">
        <f t="shared" si="31"/>
        <v>11.201344161299355</v>
      </c>
      <c r="E38" s="3">
        <f t="shared" si="31"/>
        <v>25.714285714285715</v>
      </c>
      <c r="F38" s="3">
        <f t="shared" si="31"/>
        <v>28.571428571428573</v>
      </c>
      <c r="G38" s="3">
        <f t="shared" si="31"/>
        <v>31.428571428571427</v>
      </c>
      <c r="H38" s="3">
        <f t="shared" si="31"/>
        <v>34.285714285714285</v>
      </c>
      <c r="I38" s="3">
        <f t="shared" si="31"/>
        <v>37.142857142857146</v>
      </c>
      <c r="J38" s="3">
        <f t="shared" si="31"/>
        <v>42.857142857142854</v>
      </c>
      <c r="K38" s="3">
        <f t="shared" si="31"/>
        <v>48.571428571428569</v>
      </c>
      <c r="M38" s="2">
        <v>5355</v>
      </c>
      <c r="N38" s="1">
        <v>41.67</v>
      </c>
      <c r="O38" s="1">
        <v>39.770000000000003</v>
      </c>
      <c r="P38" s="1">
        <v>35.71</v>
      </c>
      <c r="Q38" s="1">
        <v>17.5</v>
      </c>
      <c r="R38" s="1">
        <v>17.5</v>
      </c>
      <c r="S38" s="1">
        <v>17.5</v>
      </c>
      <c r="T38" s="1">
        <v>17.5</v>
      </c>
      <c r="U38" s="1">
        <v>17.5</v>
      </c>
      <c r="V38" s="1">
        <v>17.5</v>
      </c>
      <c r="W38" s="1">
        <v>17.5</v>
      </c>
    </row>
    <row r="41" spans="1:23" ht="45.75" customHeight="1">
      <c r="K41" s="16" t="s">
        <v>5</v>
      </c>
      <c r="L41" s="17" t="s">
        <v>4</v>
      </c>
      <c r="M41" s="18" t="s">
        <v>6</v>
      </c>
    </row>
  </sheetData>
  <conditionalFormatting sqref="N4:W19">
    <cfRule type="cellIs" dxfId="1672" priority="6" operator="greaterThan">
      <formula>17</formula>
    </cfRule>
    <cfRule type="cellIs" dxfId="1671" priority="9" operator="between">
      <formula>16</formula>
      <formula>17</formula>
    </cfRule>
    <cfRule type="cellIs" dxfId="1670" priority="10" operator="lessThan">
      <formula>16</formula>
    </cfRule>
    <cfRule type="cellIs" dxfId="1669" priority="11" operator="greaterThan">
      <formula>17</formula>
    </cfRule>
    <cfRule type="cellIs" dxfId="1668" priority="12" operator="greaterThan">
      <formula>16.5</formula>
    </cfRule>
    <cfRule type="cellIs" dxfId="1667" priority="13" operator="between">
      <formula>16</formula>
      <formula>17</formula>
    </cfRule>
    <cfRule type="cellIs" dxfId="1666" priority="14" operator="lessThan">
      <formula>16.5</formula>
    </cfRule>
    <cfRule type="cellIs" dxfId="1665" priority="15" operator="lessThan">
      <formula>"16.5"</formula>
    </cfRule>
    <cfRule type="cellIs" dxfId="1664" priority="16" operator="greaterThan">
      <formula>16.5</formula>
    </cfRule>
    <cfRule type="cellIs" dxfId="1663" priority="17" operator="greaterThan">
      <formula>"16.5"</formula>
    </cfRule>
    <cfRule type="cellIs" dxfId="1662" priority="19" operator="equal">
      <formula>17</formula>
    </cfRule>
    <cfRule type="cellIs" dxfId="1661" priority="20" operator="lessThan">
      <formula>17</formula>
    </cfRule>
    <cfRule type="cellIs" dxfId="1660" priority="21" operator="lessThan">
      <formula>17</formula>
    </cfRule>
    <cfRule type="cellIs" dxfId="1659" priority="27" operator="lessThan">
      <formula>17</formula>
    </cfRule>
    <cfRule type="cellIs" dxfId="1658" priority="28" operator="greaterThan">
      <formula>17</formula>
    </cfRule>
  </conditionalFormatting>
  <conditionalFormatting sqref="N23:W38">
    <cfRule type="cellIs" dxfId="1657" priority="1" operator="between">
      <formula>16</formula>
      <formula>17</formula>
    </cfRule>
    <cfRule type="cellIs" dxfId="1656" priority="2" operator="lessThan">
      <formula>16</formula>
    </cfRule>
    <cfRule type="cellIs" dxfId="1655" priority="3" operator="greaterThan">
      <formula>17</formula>
    </cfRule>
    <cfRule type="cellIs" dxfId="1654" priority="4" operator="between">
      <formula>16</formula>
      <formula>17</formula>
    </cfRule>
    <cfRule type="cellIs" dxfId="1653" priority="5" operator="lessThan">
      <formula>16</formula>
    </cfRule>
    <cfRule type="cellIs" dxfId="1652" priority="7" operator="greaterThan">
      <formula>17</formula>
    </cfRule>
    <cfRule type="cellIs" dxfId="1651" priority="8" operator="greaterThan">
      <formula>17</formula>
    </cfRule>
    <cfRule type="cellIs" dxfId="1650" priority="24" operator="greaterThan">
      <formula>17</formula>
    </cfRule>
  </conditionalFormatting>
  <conditionalFormatting sqref="N23:W38">
    <cfRule type="cellIs" dxfId="1649" priority="18" operator="equal">
      <formula>17</formula>
    </cfRule>
    <cfRule type="cellIs" dxfId="1648" priority="22" operator="lessThan">
      <formula>17</formula>
    </cfRule>
    <cfRule type="cellIs" dxfId="1647" priority="23" operator="greaterThan">
      <formula>17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AA36"/>
  <sheetViews>
    <sheetView tabSelected="1" topLeftCell="A13" workbookViewId="0">
      <selection activeCell="Y29" sqref="Y29"/>
    </sheetView>
  </sheetViews>
  <sheetFormatPr baseColWidth="10" defaultRowHeight="15"/>
  <cols>
    <col min="1" max="24" width="7.7109375" customWidth="1"/>
    <col min="25" max="26" width="13.140625" customWidth="1"/>
  </cols>
  <sheetData>
    <row r="1" spans="2:26" ht="18.75" customHeight="1"/>
    <row r="2" spans="2:26" hidden="1"/>
    <row r="3" spans="2:26" ht="36.75" customHeight="1">
      <c r="B3" s="6"/>
      <c r="C3" s="7"/>
      <c r="D3" s="7"/>
      <c r="E3" s="7"/>
      <c r="F3" s="7"/>
      <c r="G3" s="7" t="s">
        <v>2</v>
      </c>
      <c r="H3" s="7"/>
      <c r="I3" s="7"/>
      <c r="J3" s="7"/>
      <c r="K3" s="7"/>
      <c r="L3" s="8"/>
      <c r="N3" s="6"/>
      <c r="O3" s="7"/>
      <c r="P3" s="7"/>
      <c r="Q3" s="7"/>
      <c r="R3" s="7"/>
      <c r="S3" s="7" t="s">
        <v>10</v>
      </c>
      <c r="T3" s="7"/>
      <c r="U3" s="7"/>
      <c r="V3" s="7"/>
      <c r="W3" s="7"/>
      <c r="X3" s="8"/>
      <c r="Z3" s="24" t="s">
        <v>8</v>
      </c>
    </row>
    <row r="4" spans="2:26" ht="21">
      <c r="B4" s="25"/>
      <c r="C4" s="2">
        <f>AFR!B22</f>
        <v>300</v>
      </c>
      <c r="D4" s="2">
        <f>AFR!C22</f>
        <v>350</v>
      </c>
      <c r="E4" s="2">
        <f>AFR!D22</f>
        <v>400</v>
      </c>
      <c r="F4" s="2">
        <f>AFR!E22</f>
        <v>450</v>
      </c>
      <c r="G4" s="2">
        <f>AFR!F22</f>
        <v>500</v>
      </c>
      <c r="H4" s="2">
        <f>AFR!G22</f>
        <v>550</v>
      </c>
      <c r="I4" s="2">
        <f>AFR!H22</f>
        <v>600</v>
      </c>
      <c r="J4" s="2">
        <f>AFR!I22</f>
        <v>650</v>
      </c>
      <c r="K4" s="2">
        <f>AFR!J22</f>
        <v>750</v>
      </c>
      <c r="L4" s="2">
        <f>AFR!K22</f>
        <v>850</v>
      </c>
      <c r="N4" s="27"/>
      <c r="O4" s="21">
        <f>'Limiteurs-IQ max'!C4</f>
        <v>300</v>
      </c>
      <c r="P4" s="21">
        <f>'Limiteurs-IQ max'!D4</f>
        <v>350</v>
      </c>
      <c r="Q4" s="21">
        <f>'Limiteurs-IQ max'!E4</f>
        <v>400</v>
      </c>
      <c r="R4" s="21">
        <f>'Limiteurs-IQ max'!F4</f>
        <v>450</v>
      </c>
      <c r="S4" s="21">
        <f>'Limiteurs-IQ max'!G4</f>
        <v>500</v>
      </c>
      <c r="T4" s="21">
        <f>'Limiteurs-IQ max'!H4</f>
        <v>550</v>
      </c>
      <c r="U4" s="21">
        <f>'Limiteurs-IQ max'!I4</f>
        <v>600</v>
      </c>
      <c r="V4" s="21">
        <f>'Limiteurs-IQ max'!J4</f>
        <v>650</v>
      </c>
      <c r="W4" s="21">
        <f>'Limiteurs-IQ max'!K4</f>
        <v>750</v>
      </c>
      <c r="X4" s="21">
        <f>'Limiteurs-IQ max'!L4</f>
        <v>850</v>
      </c>
      <c r="Z4" s="23"/>
    </row>
    <row r="5" spans="2:26" ht="21">
      <c r="B5" s="40">
        <f>AFR!A23</f>
        <v>861</v>
      </c>
      <c r="C5" s="3">
        <f>AFR!B23</f>
        <v>25</v>
      </c>
      <c r="D5" s="3">
        <f>AFR!C23</f>
        <v>24.005486968449933</v>
      </c>
      <c r="E5" s="3">
        <f>AFR!D23</f>
        <v>23.995200959808034</v>
      </c>
      <c r="F5" s="3">
        <f>AFR!E23</f>
        <v>24.793388429752067</v>
      </c>
      <c r="G5" s="3">
        <f>AFR!F23</f>
        <v>25.201612903225808</v>
      </c>
      <c r="H5" s="3">
        <f>AFR!G23</f>
        <v>27.805864509605662</v>
      </c>
      <c r="I5" s="3">
        <f>AFR!H23</f>
        <v>28.598665395614869</v>
      </c>
      <c r="J5" s="3">
        <f>AFR!I23</f>
        <v>29.599271402550091</v>
      </c>
      <c r="K5" s="3">
        <f>AFR!J23</f>
        <v>30.599755201958381</v>
      </c>
      <c r="L5" s="3">
        <f>AFR!K23</f>
        <v>32.805866460825939</v>
      </c>
      <c r="N5" s="39">
        <f>'Limiteurs-IQ max'!B5</f>
        <v>861</v>
      </c>
      <c r="O5" s="3">
        <f>IF(C5&lt;F34,C5,F34)</f>
        <v>25</v>
      </c>
      <c r="P5" s="3">
        <f>IF(D5&lt;F34,D5,F34)</f>
        <v>24.005486968449933</v>
      </c>
      <c r="Q5" s="3">
        <f>IF(E5&lt;F34,E5,F34)</f>
        <v>23.995200959808034</v>
      </c>
      <c r="R5" s="3">
        <f>IF(F5&lt;F34,F5,F34)</f>
        <v>24.793388429752067</v>
      </c>
      <c r="S5" s="3">
        <f>IF(G5&lt;F34,G5,F34)</f>
        <v>25</v>
      </c>
      <c r="T5" s="3">
        <f>IF(H5&lt;F34,H5,F34)</f>
        <v>25</v>
      </c>
      <c r="U5" s="3">
        <f>IF(I5&lt;F34,I5,F34)</f>
        <v>25</v>
      </c>
      <c r="V5" s="3">
        <f>IF(J5&lt;F34,J5,F34)</f>
        <v>25</v>
      </c>
      <c r="W5" s="3">
        <f>IF(K5&lt;F34,K5,F34)</f>
        <v>25</v>
      </c>
      <c r="X5" s="3">
        <f>IF(L5&lt;F34,L5,F34)</f>
        <v>25</v>
      </c>
      <c r="Z5" s="26">
        <f>MAX(O5:X5)</f>
        <v>25</v>
      </c>
    </row>
    <row r="6" spans="2:26" ht="21">
      <c r="B6" s="40">
        <f>AFR!A24</f>
        <v>924</v>
      </c>
      <c r="C6" s="3">
        <f>AFR!B24</f>
        <v>20.604395604395602</v>
      </c>
      <c r="D6" s="3">
        <f>AFR!C24</f>
        <v>22.194039315155358</v>
      </c>
      <c r="E6" s="3">
        <f>AFR!D24</f>
        <v>23.201856148491881</v>
      </c>
      <c r="F6" s="3">
        <f>AFR!E24</f>
        <v>24.793388429752067</v>
      </c>
      <c r="G6" s="3">
        <f>AFR!F24</f>
        <v>26.15062761506276</v>
      </c>
      <c r="H6" s="3">
        <f>AFR!G24</f>
        <v>28.004073319755602</v>
      </c>
      <c r="I6" s="3">
        <f>AFR!H24</f>
        <v>30.84832904884319</v>
      </c>
      <c r="J6" s="3">
        <f>AFR!I24</f>
        <v>31.055900621118013</v>
      </c>
      <c r="K6" s="3">
        <f>AFR!J24</f>
        <v>31.552376945729911</v>
      </c>
      <c r="L6" s="3">
        <f>AFR!K24</f>
        <v>32.805866460825939</v>
      </c>
      <c r="N6" s="39">
        <f>'Limiteurs-IQ max'!B6</f>
        <v>924</v>
      </c>
      <c r="O6" s="3">
        <f>IF(C6&lt;G34,C6,G34)</f>
        <v>20.604395604395602</v>
      </c>
      <c r="P6" s="3">
        <f>IF(D6&lt;G34,D6,G34)</f>
        <v>22.194039315155358</v>
      </c>
      <c r="Q6" s="3">
        <f>IF(E6&lt;G34,E6,G34)</f>
        <v>23.201856148491881</v>
      </c>
      <c r="R6" s="3">
        <f>IF(F6&lt;G34,F6,G34)</f>
        <v>24.793388429752067</v>
      </c>
      <c r="S6" s="3">
        <f>IF(G6&lt;G34,G6,G34)</f>
        <v>25</v>
      </c>
      <c r="T6" s="3">
        <f>IF(H6&lt;G34,H6,G34)</f>
        <v>25</v>
      </c>
      <c r="U6" s="3">
        <f>IF(I6&lt;G34,I6,G34)</f>
        <v>25</v>
      </c>
      <c r="V6" s="3">
        <f>IF(J6&lt;G34,J6,G34)</f>
        <v>25</v>
      </c>
      <c r="W6" s="3">
        <f>IF(K6&lt;G34,K6,G34)</f>
        <v>25</v>
      </c>
      <c r="X6" s="3">
        <f>IF(L6&lt;G34,L6,G34)</f>
        <v>25</v>
      </c>
      <c r="Z6" s="26">
        <f>MAX(O6:X6)</f>
        <v>25</v>
      </c>
    </row>
    <row r="7" spans="2:26" ht="21">
      <c r="B7" s="2">
        <f>AFR!A25</f>
        <v>1008</v>
      </c>
      <c r="C7" s="3">
        <f>AFR!B25</f>
        <v>20.604395604395602</v>
      </c>
      <c r="D7" s="3">
        <f>AFR!C25</f>
        <v>22.194039315155358</v>
      </c>
      <c r="E7" s="3">
        <f>AFR!D25</f>
        <v>22.598870056497177</v>
      </c>
      <c r="F7" s="3">
        <f>AFR!E25</f>
        <v>24.496461622210123</v>
      </c>
      <c r="G7" s="3">
        <f>AFR!F25</f>
        <v>26.301946344029457</v>
      </c>
      <c r="H7" s="3">
        <f>AFR!G25</f>
        <v>29.506437768240342</v>
      </c>
      <c r="I7" s="3">
        <f>AFR!H25</f>
        <v>33.240997229916893</v>
      </c>
      <c r="J7" s="3">
        <f>AFR!I25</f>
        <v>33.401849948612536</v>
      </c>
      <c r="K7" s="3">
        <f>AFR!J25</f>
        <v>33.497096918267083</v>
      </c>
      <c r="L7" s="3">
        <f>AFR!K25</f>
        <v>34.095467308463697</v>
      </c>
      <c r="N7" s="21">
        <f>'Limiteurs-IQ max'!B7</f>
        <v>1008</v>
      </c>
      <c r="O7" s="22">
        <f>IF(C7&lt;F27,C7,F27)</f>
        <v>20.604395604395602</v>
      </c>
      <c r="P7" s="3">
        <f>IF(D7&lt;F27,D7,F27)</f>
        <v>22.194039315155358</v>
      </c>
      <c r="Q7" s="3">
        <f>IF(E7&lt;F27,E7,F27)</f>
        <v>22.598870056497177</v>
      </c>
      <c r="R7" s="3">
        <f>IF(F7&lt;F27,F7,F27)</f>
        <v>24.496461622210123</v>
      </c>
      <c r="S7" s="3">
        <f>IF(G7&lt;F27,G7,F27)</f>
        <v>25</v>
      </c>
      <c r="T7" s="3">
        <f>IF(H7&lt;F27,H7,F27)</f>
        <v>25</v>
      </c>
      <c r="U7" s="3">
        <f>IF(I7&lt;F27,I7,F27)</f>
        <v>25</v>
      </c>
      <c r="V7" s="3">
        <f>IF(J7&lt;F27,J7,F27)</f>
        <v>25</v>
      </c>
      <c r="W7" s="3">
        <f>IF(K7&lt;F27,K7,F27)</f>
        <v>25</v>
      </c>
      <c r="X7" s="3">
        <f>IF(L7&lt;F27,L7,F27)</f>
        <v>25</v>
      </c>
      <c r="Z7" s="26">
        <f t="shared" ref="Z7" si="0">MAX(O7:X7)</f>
        <v>25</v>
      </c>
    </row>
    <row r="8" spans="2:26" ht="21">
      <c r="B8" s="2">
        <f>AFR!A26</f>
        <v>1260</v>
      </c>
      <c r="C8" s="3">
        <f>AFR!B26</f>
        <v>22.796352583586625</v>
      </c>
      <c r="D8" s="3">
        <f>AFR!C26</f>
        <v>24.005486968449933</v>
      </c>
      <c r="E8" s="3">
        <f>AFR!D26</f>
        <v>24.405125076266014</v>
      </c>
      <c r="F8" s="3">
        <f>AFR!E26</f>
        <v>24.793388429752067</v>
      </c>
      <c r="G8" s="3">
        <f>AFR!F26</f>
        <v>26.096033402922757</v>
      </c>
      <c r="H8" s="3">
        <f>AFR!G26</f>
        <v>29.506437768240342</v>
      </c>
      <c r="I8" s="3">
        <f>AFR!H26</f>
        <v>32</v>
      </c>
      <c r="J8" s="3">
        <f>AFR!I26</f>
        <v>32.89473684210526</v>
      </c>
      <c r="K8" s="3">
        <f>AFR!J26</f>
        <v>35.394053798961771</v>
      </c>
      <c r="L8" s="3">
        <f>AFR!K26</f>
        <v>35.699286014279714</v>
      </c>
      <c r="N8" s="21">
        <f>'Limiteurs-IQ max'!B8</f>
        <v>1260</v>
      </c>
      <c r="O8" s="3">
        <f>IF(C8&lt;J34,C8,J34)</f>
        <v>22.796352583586625</v>
      </c>
      <c r="P8" s="3">
        <f>IF(D8&lt;J34,D8,J34)</f>
        <v>24.005486968449933</v>
      </c>
      <c r="Q8" s="3">
        <f>IF(E8&lt;J34,E8,J34)</f>
        <v>24.405125076266014</v>
      </c>
      <c r="R8" s="3">
        <f>IF(F8&lt;J34,F8,J34)</f>
        <v>24.793388429752067</v>
      </c>
      <c r="S8" s="3">
        <f>IF(G8&lt;J34,G8,J34)</f>
        <v>26.096033402922757</v>
      </c>
      <c r="T8" s="3">
        <f>IF(H8&lt;J34,H8,J34)</f>
        <v>29.506437768240342</v>
      </c>
      <c r="U8" s="3">
        <f>IF(I8&lt;J34,I8,J34)</f>
        <v>32</v>
      </c>
      <c r="V8" s="3">
        <f>IF(J8&lt;J34,J8,J34)</f>
        <v>32.89473684210526</v>
      </c>
      <c r="W8" s="3">
        <f>IF(K8&lt;J34,K8,J34)</f>
        <v>35.394053798961771</v>
      </c>
      <c r="X8" s="3">
        <f>IF(L8&lt;J34,L8,J34)</f>
        <v>35.699286014279714</v>
      </c>
      <c r="Z8" s="26">
        <f>MAX(O8:X8)</f>
        <v>35.699286014279714</v>
      </c>
    </row>
    <row r="9" spans="2:26" ht="21">
      <c r="B9" s="2">
        <f>AFR!A27</f>
        <v>1491</v>
      </c>
      <c r="C9" s="3">
        <f>AFR!B27</f>
        <v>20.202020202020204</v>
      </c>
      <c r="D9" s="3">
        <f>AFR!C27</f>
        <v>22.801302931596091</v>
      </c>
      <c r="E9" s="3">
        <f>AFR!D27</f>
        <v>23.894862604540027</v>
      </c>
      <c r="F9" s="3">
        <f>AFR!E27</f>
        <v>26.470588235294116</v>
      </c>
      <c r="G9" s="3">
        <f>AFR!F27</f>
        <v>29.411764705882351</v>
      </c>
      <c r="H9" s="3">
        <f>AFR!G27</f>
        <v>32.352941176470587</v>
      </c>
      <c r="I9" s="3">
        <f>AFR!H27</f>
        <v>35.294117647058826</v>
      </c>
      <c r="J9" s="3">
        <f>AFR!I27</f>
        <v>38.235294117647058</v>
      </c>
      <c r="K9" s="3">
        <f>AFR!J27</f>
        <v>44.117647058823529</v>
      </c>
      <c r="L9" s="3">
        <f>AFR!K27</f>
        <v>50</v>
      </c>
      <c r="N9" s="21">
        <f>'Limiteurs-IQ max'!B9</f>
        <v>1491</v>
      </c>
      <c r="O9" s="3">
        <f>IF(C9&lt;H27,C9,H27)</f>
        <v>20.202020202020204</v>
      </c>
      <c r="P9" s="3">
        <f>IF(D9&lt;H27,D9,H27)</f>
        <v>22.801302931596091</v>
      </c>
      <c r="Q9" s="3">
        <f>IF(E9&lt;H27,E9,H27)</f>
        <v>23.894862604540027</v>
      </c>
      <c r="R9" s="3">
        <f>IF(F9&lt;H27,F9,H27)</f>
        <v>26.470588235294116</v>
      </c>
      <c r="S9" s="3">
        <f>IF(G9&lt;H27,G9,H27)</f>
        <v>29.411764705882351</v>
      </c>
      <c r="T9" s="3">
        <f>IF(H9&lt;H27,H9,H27)</f>
        <v>32.352941176470587</v>
      </c>
      <c r="U9" s="3">
        <f>IF(I9&lt;H27,I9,H27)</f>
        <v>35.294117647058826</v>
      </c>
      <c r="V9" s="3">
        <f>IF(J9&lt;H27,J9,H27)</f>
        <v>38.235294117647058</v>
      </c>
      <c r="W9" s="3">
        <f>IF(K9&lt;H27,K9,H27)</f>
        <v>44.117647058823529</v>
      </c>
      <c r="X9" s="3">
        <f>IF(L9&lt;H27,L9,H27)</f>
        <v>45.02</v>
      </c>
      <c r="Z9" s="26">
        <f>MAX(O9:X9)</f>
        <v>45.02</v>
      </c>
    </row>
    <row r="10" spans="2:26" ht="21">
      <c r="B10" s="2">
        <f>AFR!A28</f>
        <v>1743</v>
      </c>
      <c r="C10" s="3">
        <f>AFR!B28</f>
        <v>17.201834862385319</v>
      </c>
      <c r="D10" s="3">
        <f>AFR!C28</f>
        <v>19.001085776330076</v>
      </c>
      <c r="E10" s="3">
        <f>AFR!D28</f>
        <v>21.09704641350211</v>
      </c>
      <c r="F10" s="3">
        <f>AFR!E28</f>
        <v>26.470588235294116</v>
      </c>
      <c r="G10" s="3">
        <f>AFR!F28</f>
        <v>30.303030303030305</v>
      </c>
      <c r="H10" s="3">
        <f>AFR!G28</f>
        <v>33.333333333333336</v>
      </c>
      <c r="I10" s="3">
        <f>AFR!H28</f>
        <v>36.363636363636367</v>
      </c>
      <c r="J10" s="3">
        <f>AFR!I28</f>
        <v>39.393939393939391</v>
      </c>
      <c r="K10" s="3">
        <f>AFR!J28</f>
        <v>45.454545454545453</v>
      </c>
      <c r="L10" s="3">
        <f>AFR!K28</f>
        <v>51.515151515151516</v>
      </c>
      <c r="N10" s="21">
        <f>'Limiteurs-IQ max'!B10</f>
        <v>1743</v>
      </c>
      <c r="O10" s="3">
        <f>IF(C10&lt;I27,C10,I27)</f>
        <v>17.201834862385319</v>
      </c>
      <c r="P10" s="3">
        <f>IF(D10&lt;I27,D10,I27)</f>
        <v>19.001085776330076</v>
      </c>
      <c r="Q10" s="3">
        <f>IF(E10&lt;I27,E10,I27)</f>
        <v>21.09704641350211</v>
      </c>
      <c r="R10" s="3">
        <f>IF(F10&lt;I27,F10,I27)</f>
        <v>26.470588235294116</v>
      </c>
      <c r="S10" s="3">
        <f>IF(G10&lt;I27,G10,I27)</f>
        <v>30.303030303030305</v>
      </c>
      <c r="T10" s="3">
        <f>IF(H10&lt;I27,H10,I27)</f>
        <v>33.333333333333336</v>
      </c>
      <c r="U10" s="3">
        <f>IF(I10&lt;I27,I10,I27)</f>
        <v>36.363636363636367</v>
      </c>
      <c r="V10" s="3">
        <f>IF(J10&lt;I27,J10,I27)</f>
        <v>39.393939393939391</v>
      </c>
      <c r="W10" s="3">
        <f>IF(K10&lt;I27,K10,I27)</f>
        <v>45.454545454545453</v>
      </c>
      <c r="X10" s="3">
        <f>IF(L10&lt;I27,L10,I27)</f>
        <v>48.71</v>
      </c>
      <c r="Z10" s="26">
        <f>MAX(O10:X10)</f>
        <v>48.71</v>
      </c>
    </row>
    <row r="11" spans="2:26" ht="21">
      <c r="B11" s="2">
        <f>AFR!A29</f>
        <v>1995</v>
      </c>
      <c r="C11" s="3">
        <f>AFR!B29</f>
        <v>13.999066728884742</v>
      </c>
      <c r="D11" s="3">
        <f>AFR!C29</f>
        <v>16.603415559772298</v>
      </c>
      <c r="E11" s="3">
        <f>AFR!D29</f>
        <v>18.596001859600186</v>
      </c>
      <c r="F11" s="3">
        <f>AFR!E29</f>
        <v>26.470588235294116</v>
      </c>
      <c r="G11" s="3">
        <f>AFR!F29</f>
        <v>30.303030303030305</v>
      </c>
      <c r="H11" s="3">
        <f>AFR!G29</f>
        <v>33.333333333333336</v>
      </c>
      <c r="I11" s="3">
        <f>AFR!H29</f>
        <v>36.363636363636367</v>
      </c>
      <c r="J11" s="3">
        <f>AFR!I29</f>
        <v>39.393939393939391</v>
      </c>
      <c r="K11" s="3">
        <f>AFR!J29</f>
        <v>45.454545454545453</v>
      </c>
      <c r="L11" s="3">
        <f>AFR!K29</f>
        <v>51.515151515151516</v>
      </c>
      <c r="N11" s="21">
        <f>'Limiteurs-IQ max'!B11</f>
        <v>1995</v>
      </c>
      <c r="O11" s="3">
        <f>IF(C11&lt;K27,C11,K27)</f>
        <v>13.999066728884742</v>
      </c>
      <c r="P11" s="3">
        <f>IF(D11&lt;K27,D11,K27)</f>
        <v>16.603415559772298</v>
      </c>
      <c r="Q11" s="3">
        <f>IF(E11&lt;K27,E11,K27)</f>
        <v>18.596001859600186</v>
      </c>
      <c r="R11" s="3">
        <f>IF(F11&lt;K27,F11,K27)</f>
        <v>26.470588235294116</v>
      </c>
      <c r="S11" s="3">
        <f>IF(G11&lt;K27,G11,K27)</f>
        <v>30.303030303030305</v>
      </c>
      <c r="T11" s="3">
        <f>IF(H11&lt;K27,H11,K27)</f>
        <v>33.333333333333336</v>
      </c>
      <c r="U11" s="3">
        <f>IF(I11&lt;K27,I11,K27)</f>
        <v>36.363636363636367</v>
      </c>
      <c r="V11" s="3">
        <f>IF(J11&lt;K27,J11,K27)</f>
        <v>39.393939393939391</v>
      </c>
      <c r="W11" s="3">
        <f>IF(K11&lt;K27,K11,K27)</f>
        <v>45.454545454545453</v>
      </c>
      <c r="X11" s="3">
        <f>IF(L11&lt;K27,L11,K27)</f>
        <v>50.95</v>
      </c>
      <c r="Z11" s="26">
        <f>MAX(O11:X11)</f>
        <v>50.95</v>
      </c>
    </row>
    <row r="12" spans="2:26" ht="21">
      <c r="B12" s="2">
        <f>AFR!A30</f>
        <v>2247</v>
      </c>
      <c r="C12" s="3">
        <f>AFR!B30</f>
        <v>12.401818933443572</v>
      </c>
      <c r="D12" s="3">
        <f>AFR!C30</f>
        <v>15.597147950089125</v>
      </c>
      <c r="E12" s="3">
        <f>AFR!D30</f>
        <v>17.59788825340959</v>
      </c>
      <c r="F12" s="3">
        <f>AFR!E30</f>
        <v>26.470588235294116</v>
      </c>
      <c r="G12" s="3">
        <f>AFR!F30</f>
        <v>30.303030303030305</v>
      </c>
      <c r="H12" s="3">
        <f>AFR!G30</f>
        <v>33.333333333333336</v>
      </c>
      <c r="I12" s="3">
        <f>AFR!H30</f>
        <v>36.363636363636367</v>
      </c>
      <c r="J12" s="3">
        <f>AFR!I30</f>
        <v>39.393939393939391</v>
      </c>
      <c r="K12" s="3">
        <f>AFR!J30</f>
        <v>45.454545454545453</v>
      </c>
      <c r="L12" s="3">
        <f>AFR!K30</f>
        <v>51.515151515151516</v>
      </c>
      <c r="N12" s="21">
        <f>'Limiteurs-IQ max'!B12</f>
        <v>2247</v>
      </c>
      <c r="O12" s="3">
        <f>IF(C12&lt;L27,C12,L27)</f>
        <v>12.401818933443572</v>
      </c>
      <c r="P12" s="3">
        <f>IF(D12&lt;L27,D12,L27)</f>
        <v>15.597147950089125</v>
      </c>
      <c r="Q12" s="3">
        <f>IF(E12&lt;L27,E12,L27)</f>
        <v>17.59788825340959</v>
      </c>
      <c r="R12" s="3">
        <f>IF(F12&lt;L27,F12,L27)</f>
        <v>26.470588235294116</v>
      </c>
      <c r="S12" s="3">
        <f>IF(G12&lt;L27,G12,L27)</f>
        <v>30.303030303030305</v>
      </c>
      <c r="T12" s="3">
        <f>IF(H12&lt;L27,H12,L27)</f>
        <v>33.333333333333336</v>
      </c>
      <c r="U12" s="3">
        <f>IF(I12&lt;L27,I12,L27)</f>
        <v>36.363636363636367</v>
      </c>
      <c r="V12" s="3">
        <f>IF(J12&lt;L27,J12,L27)</f>
        <v>39.393939393939391</v>
      </c>
      <c r="W12" s="3">
        <f>IF(K12&lt;L27,K12,L27)</f>
        <v>45.454545454545453</v>
      </c>
      <c r="X12" s="3">
        <f>IF(L12&lt;L27,L12,L27)</f>
        <v>51</v>
      </c>
      <c r="Z12" s="26">
        <f>MAX(O12:X12)</f>
        <v>51</v>
      </c>
    </row>
    <row r="13" spans="2:26" ht="21">
      <c r="B13" s="40">
        <f>AFR!A31</f>
        <v>2499</v>
      </c>
      <c r="C13" s="3">
        <f>AFR!B31</f>
        <v>11.801730920535011</v>
      </c>
      <c r="D13" s="3">
        <f>AFR!C31</f>
        <v>15.19756838905775</v>
      </c>
      <c r="E13" s="3">
        <f>AFR!D31</f>
        <v>17.196904557179707</v>
      </c>
      <c r="F13" s="3">
        <f>AFR!E31</f>
        <v>26.470588235294116</v>
      </c>
      <c r="G13" s="3">
        <f>AFR!F31</f>
        <v>30.303030303030305</v>
      </c>
      <c r="H13" s="3">
        <f>AFR!G31</f>
        <v>33.333333333333336</v>
      </c>
      <c r="I13" s="3">
        <f>AFR!H31</f>
        <v>36.363636363636367</v>
      </c>
      <c r="J13" s="3">
        <f>AFR!I31</f>
        <v>39.393939393939391</v>
      </c>
      <c r="K13" s="3">
        <f>AFR!J31</f>
        <v>45.454545454545453</v>
      </c>
      <c r="L13" s="3">
        <f>AFR!K31</f>
        <v>51.515151515151516</v>
      </c>
      <c r="N13" s="39">
        <f>'Limiteurs-IQ max'!B13</f>
        <v>2499</v>
      </c>
      <c r="O13" s="3">
        <f>IF(C13&lt;P34,C13,P34)</f>
        <v>11.801730920535011</v>
      </c>
      <c r="P13" s="3">
        <f>IF(D13&lt;P34,D13,P34)</f>
        <v>15.19756838905775</v>
      </c>
      <c r="Q13" s="3">
        <f>IF(E13&lt;P34,E13,P34)</f>
        <v>17.196904557179707</v>
      </c>
      <c r="R13" s="3">
        <f>IF(F13&lt;P34,F13,P34)</f>
        <v>26.470588235294116</v>
      </c>
      <c r="S13" s="3">
        <f>IF(G13&lt;P34,G13,P34)</f>
        <v>30.303030303030305</v>
      </c>
      <c r="T13" s="3">
        <f>IF(H13&lt;P34,H13,P34)</f>
        <v>33.333333333333336</v>
      </c>
      <c r="U13" s="3">
        <f>IF(I13&lt;P34,I13,P34)</f>
        <v>36.363636363636367</v>
      </c>
      <c r="V13" s="3">
        <f>IF(J13&lt;P34,J13,P34)</f>
        <v>39.393939393939391</v>
      </c>
      <c r="W13" s="3">
        <f>IF(K13&lt;P34,K13,P34)</f>
        <v>45.454545454545453</v>
      </c>
      <c r="X13" s="3">
        <f>IF(L13&lt;P34,L13,P34)</f>
        <v>51</v>
      </c>
      <c r="Z13" s="26">
        <f>MAX(O13:X13)</f>
        <v>51</v>
      </c>
    </row>
    <row r="14" spans="2:26" ht="21">
      <c r="B14" s="40">
        <f>AFR!A32</f>
        <v>2751</v>
      </c>
      <c r="C14" s="3">
        <f>AFR!B32</f>
        <v>11.198208286674133</v>
      </c>
      <c r="D14" s="3">
        <f>AFR!C32</f>
        <v>14.498757249378624</v>
      </c>
      <c r="E14" s="3">
        <f>AFR!D32</f>
        <v>16.89902830587241</v>
      </c>
      <c r="F14" s="3">
        <f>AFR!E32</f>
        <v>26.470588235294116</v>
      </c>
      <c r="G14" s="3">
        <f>AFR!F32</f>
        <v>30.303030303030305</v>
      </c>
      <c r="H14" s="3">
        <f>AFR!G32</f>
        <v>33.333333333333336</v>
      </c>
      <c r="I14" s="3">
        <f>AFR!H32</f>
        <v>36.363636363636367</v>
      </c>
      <c r="J14" s="3">
        <f>AFR!I32</f>
        <v>39.393939393939391</v>
      </c>
      <c r="K14" s="3">
        <f>AFR!J32</f>
        <v>45.454545454545453</v>
      </c>
      <c r="L14" s="3">
        <f>AFR!K32</f>
        <v>51.515151515151516</v>
      </c>
      <c r="N14" s="39">
        <f>'Limiteurs-IQ max'!B14</f>
        <v>2751</v>
      </c>
      <c r="O14" s="3">
        <f>IF(C14&lt;Q34,C14,Q34)</f>
        <v>11.198208286674133</v>
      </c>
      <c r="P14" s="3">
        <f>IF(D14&lt;Q34,D14,Q34)</f>
        <v>14.498757249378624</v>
      </c>
      <c r="Q14" s="3">
        <f>IF(E14&lt;Q34,E14,Q34)</f>
        <v>16.89902830587241</v>
      </c>
      <c r="R14" s="3">
        <f>IF(F14&lt;Q34,F14,Q34)</f>
        <v>26.470588235294116</v>
      </c>
      <c r="S14" s="3">
        <f>IF(G14&lt;Q34,G14,Q34)</f>
        <v>30.303030303030305</v>
      </c>
      <c r="T14" s="3">
        <f>IF(H14&lt;Q34,H14,Q34)</f>
        <v>33.333333333333336</v>
      </c>
      <c r="U14" s="3">
        <f>IF(I14&lt;Q34,I14,Q34)</f>
        <v>36.363636363636367</v>
      </c>
      <c r="V14" s="3">
        <f>IF(J14&lt;Q34,J14,Q34)</f>
        <v>39.393939393939391</v>
      </c>
      <c r="W14" s="3">
        <f>IF(K14&lt;Q34,K14,Q34)</f>
        <v>45.454545454545453</v>
      </c>
      <c r="X14" s="3">
        <f>IF(L14&lt;Q34,L14,Q34)</f>
        <v>51</v>
      </c>
      <c r="Z14" s="26">
        <f>MAX(O14:X14)</f>
        <v>51</v>
      </c>
    </row>
    <row r="15" spans="2:26" ht="21">
      <c r="B15" s="40">
        <f>AFR!A33</f>
        <v>3003</v>
      </c>
      <c r="C15" s="3">
        <f>AFR!B33</f>
        <v>10.79913606911447</v>
      </c>
      <c r="D15" s="3">
        <f>AFR!C33</f>
        <v>14</v>
      </c>
      <c r="E15" s="3">
        <f>AFR!D33</f>
        <v>16.501650165016503</v>
      </c>
      <c r="F15" s="3">
        <f>AFR!E33</f>
        <v>26.470588235294116</v>
      </c>
      <c r="G15" s="3">
        <f>AFR!F33</f>
        <v>30.303030303030305</v>
      </c>
      <c r="H15" s="3">
        <f>AFR!G33</f>
        <v>33.333333333333336</v>
      </c>
      <c r="I15" s="3">
        <f>AFR!H33</f>
        <v>36.363636363636367</v>
      </c>
      <c r="J15" s="3">
        <f>AFR!I33</f>
        <v>39.393939393939391</v>
      </c>
      <c r="K15" s="3">
        <f>AFR!J33</f>
        <v>45.454545454545453</v>
      </c>
      <c r="L15" s="3">
        <f>AFR!K33</f>
        <v>51.515151515151516</v>
      </c>
      <c r="N15" s="39">
        <f>'Limiteurs-IQ max'!B15</f>
        <v>3003</v>
      </c>
      <c r="O15" s="3">
        <f>IF(C15&lt;R34,C15,R34)</f>
        <v>10.79913606911447</v>
      </c>
      <c r="P15" s="3">
        <f>IF(D15&lt;R34,D15,R34)</f>
        <v>14</v>
      </c>
      <c r="Q15" s="3">
        <f>IF(E15&lt;R34,E15,R34)</f>
        <v>16.501650165016503</v>
      </c>
      <c r="R15" s="3">
        <f>IF(F15&lt;R34,F15,R34)</f>
        <v>26.470588235294116</v>
      </c>
      <c r="S15" s="3">
        <f>IF(G15&lt;R34,G15,R34)</f>
        <v>30.303030303030305</v>
      </c>
      <c r="T15" s="3">
        <f>IF(H15&lt;R34,H15,R34)</f>
        <v>33.333333333333336</v>
      </c>
      <c r="U15" s="3">
        <f>IF(I15&lt;R34,I15,R34)</f>
        <v>36.363636363636367</v>
      </c>
      <c r="V15" s="3">
        <f>IF(J15&lt;R34,J15,R34)</f>
        <v>39.393939393939391</v>
      </c>
      <c r="W15" s="3">
        <f>IF(K15&lt;R34,K15,R34)</f>
        <v>45.454545454545453</v>
      </c>
      <c r="X15" s="3">
        <f>IF(L15&lt;R34,L15,R34)</f>
        <v>51</v>
      </c>
      <c r="Z15" s="26">
        <f>MAX(O15:X15)</f>
        <v>51</v>
      </c>
    </row>
    <row r="16" spans="2:26" ht="21">
      <c r="B16" s="2">
        <f>AFR!A34</f>
        <v>3255</v>
      </c>
      <c r="C16" s="3">
        <f>AFR!B34</f>
        <v>10.200612036722204</v>
      </c>
      <c r="D16" s="3">
        <f>AFR!C34</f>
        <v>13.00148588410104</v>
      </c>
      <c r="E16" s="3">
        <f>AFR!D34</f>
        <v>16</v>
      </c>
      <c r="F16" s="3">
        <f>AFR!E34</f>
        <v>26.470588235294116</v>
      </c>
      <c r="G16" s="3">
        <f>AFR!F34</f>
        <v>29.411764705882351</v>
      </c>
      <c r="H16" s="3">
        <f>AFR!G34</f>
        <v>33.333333333333336</v>
      </c>
      <c r="I16" s="3">
        <f>AFR!H34</f>
        <v>36.363636363636367</v>
      </c>
      <c r="J16" s="3">
        <f>AFR!I34</f>
        <v>39.393939393939391</v>
      </c>
      <c r="K16" s="3">
        <f>AFR!J34</f>
        <v>45.454545454545453</v>
      </c>
      <c r="L16" s="3">
        <f>AFR!K34</f>
        <v>51.515151515151516</v>
      </c>
      <c r="N16" s="21">
        <f>'Limiteurs-IQ max'!B16</f>
        <v>3255</v>
      </c>
      <c r="O16" s="3">
        <f>IF(C16&lt;M27,C16,M27)</f>
        <v>10.200612036722204</v>
      </c>
      <c r="P16" s="3">
        <f>IF(D16&lt;M27,D16,M27)</f>
        <v>13.00148588410104</v>
      </c>
      <c r="Q16" s="3">
        <f>IF(E16&lt;M27,E16,M27)</f>
        <v>16</v>
      </c>
      <c r="R16" s="3">
        <f>IF(F16&lt;M27,F16,M27)</f>
        <v>26.470588235294116</v>
      </c>
      <c r="S16" s="3">
        <f>IF(G16&lt;M27,G16,M27)</f>
        <v>29.411764705882351</v>
      </c>
      <c r="T16" s="3">
        <f>IF(H16&lt;M27,H16,M27)</f>
        <v>33.333333333333336</v>
      </c>
      <c r="U16" s="3">
        <f>IF(I16&lt;M27,I16,M27)</f>
        <v>36.363636363636367</v>
      </c>
      <c r="V16" s="3">
        <f>IF(J16&lt;M27,J16,M27)</f>
        <v>39.393939393939391</v>
      </c>
      <c r="W16" s="3">
        <f>IF(K16&lt;M27,K16,M27)</f>
        <v>45.454545454545453</v>
      </c>
      <c r="X16" s="3">
        <f>IF(L16&lt;M27,Y16L16,M27)</f>
        <v>51</v>
      </c>
      <c r="Z16" s="26">
        <f>MAX(O16:X16)</f>
        <v>51</v>
      </c>
    </row>
    <row r="17" spans="2:27" ht="21">
      <c r="B17" s="2">
        <f>AFR!A35</f>
        <v>3507</v>
      </c>
      <c r="C17" s="3">
        <f>AFR!B35</f>
        <v>10.200612036722204</v>
      </c>
      <c r="D17" s="3">
        <f>AFR!C35</f>
        <v>12.398157987956075</v>
      </c>
      <c r="E17" s="3">
        <f>AFR!D35</f>
        <v>15.497869043006588</v>
      </c>
      <c r="F17" s="3">
        <f>AFR!E35</f>
        <v>26.470588235294116</v>
      </c>
      <c r="G17" s="3">
        <f>AFR!F35</f>
        <v>29.411764705882351</v>
      </c>
      <c r="H17" s="3">
        <f>AFR!G35</f>
        <v>33.333333333333336</v>
      </c>
      <c r="I17" s="3">
        <f>AFR!H35</f>
        <v>36.363636363636367</v>
      </c>
      <c r="J17" s="3">
        <f>AFR!I35</f>
        <v>39.393939393939391</v>
      </c>
      <c r="K17" s="3">
        <f>AFR!J35</f>
        <v>45.454545454545453</v>
      </c>
      <c r="L17" s="3">
        <f>AFR!K35</f>
        <v>51.515151515151516</v>
      </c>
      <c r="N17" s="21">
        <f>'Limiteurs-IQ max'!B17</f>
        <v>3507</v>
      </c>
      <c r="O17" s="3">
        <f>IF(C17&lt;N27,C17,N27)</f>
        <v>10.200612036722204</v>
      </c>
      <c r="P17" s="3">
        <f>IF(D17&lt;N27,D17,N27)</f>
        <v>12.398157987956075</v>
      </c>
      <c r="Q17" s="3">
        <f>IF(E17&lt;N27,E17,N27)</f>
        <v>15.497869043006588</v>
      </c>
      <c r="R17" s="3">
        <f>IF(F17&lt;N27,F17,N27)</f>
        <v>26.470588235294116</v>
      </c>
      <c r="S17" s="3">
        <f>IF(G17&lt;N27,G17,N27)</f>
        <v>29.411764705882351</v>
      </c>
      <c r="T17" s="3">
        <f>IF(H17&lt;N27,H17,N27)</f>
        <v>33.333333333333336</v>
      </c>
      <c r="U17" s="3">
        <f>IF(I17&lt;N27,I17,N27)</f>
        <v>36.363636363636367</v>
      </c>
      <c r="V17" s="3">
        <f>IF(J17&lt;N27,J17,N27)</f>
        <v>39.393939393939391</v>
      </c>
      <c r="W17" s="3">
        <f>IF(K17&lt;N27,K17,N27)</f>
        <v>45.454545454545453</v>
      </c>
      <c r="X17" s="3">
        <f>IF(L17&lt;N27,L17,N27)</f>
        <v>51</v>
      </c>
      <c r="Z17" s="26">
        <f>MAX(O17:X17)</f>
        <v>51</v>
      </c>
    </row>
    <row r="18" spans="2:27" ht="21">
      <c r="B18" s="2">
        <f>AFR!A36</f>
        <v>3759</v>
      </c>
      <c r="C18" s="3">
        <f>AFR!B36</f>
        <v>10.398613518197573</v>
      </c>
      <c r="D18" s="3">
        <f>AFR!C36</f>
        <v>11.998628728145354</v>
      </c>
      <c r="E18" s="3">
        <f>AFR!D36</f>
        <v>14.998125234345705</v>
      </c>
      <c r="F18" s="3">
        <f>AFR!E36</f>
        <v>26.470588235294116</v>
      </c>
      <c r="G18" s="3">
        <f>AFR!F36</f>
        <v>29.411764705882351</v>
      </c>
      <c r="H18" s="3">
        <f>AFR!G36</f>
        <v>33.333333333333336</v>
      </c>
      <c r="I18" s="3">
        <f>AFR!H36</f>
        <v>36.363636363636367</v>
      </c>
      <c r="J18" s="3">
        <f>AFR!I36</f>
        <v>39.393939393939391</v>
      </c>
      <c r="K18" s="3">
        <f>AFR!J36</f>
        <v>45.454545454545453</v>
      </c>
      <c r="L18" s="3">
        <f>AFR!K36</f>
        <v>51.515151515151516</v>
      </c>
      <c r="N18" s="21">
        <f>'Limiteurs-IQ max'!B18</f>
        <v>3759</v>
      </c>
      <c r="O18" s="3">
        <f>IF(C18&lt;O27,C18,O27)</f>
        <v>10.398613518197573</v>
      </c>
      <c r="P18" s="3">
        <f>IF(D18&lt;O27,D18,O27)</f>
        <v>11.998628728145354</v>
      </c>
      <c r="Q18" s="3">
        <f>IF(E18&lt;O27,E18,O27)</f>
        <v>14.998125234345705</v>
      </c>
      <c r="R18" s="3">
        <f>IF(F18&lt;O27,F18,O27)</f>
        <v>26.470588235294116</v>
      </c>
      <c r="S18" s="3">
        <f>IF(G18&lt;O27,G18,O27)</f>
        <v>29.411764705882351</v>
      </c>
      <c r="T18" s="3">
        <f>IF(H18&lt;O27,H18,O27)</f>
        <v>33.333333333333336</v>
      </c>
      <c r="U18" s="3">
        <f>IF(I18&lt;O27,I18,O27)</f>
        <v>36.363636363636367</v>
      </c>
      <c r="V18" s="3">
        <f>IF(J18&lt;O27,J18,O27)</f>
        <v>39.393939393939391</v>
      </c>
      <c r="W18" s="3">
        <f>IF(K18&lt;O27,K18,O27)</f>
        <v>45.454545454545453</v>
      </c>
      <c r="X18" s="3">
        <f>IF(L18&lt;O27,L18,O27)</f>
        <v>51</v>
      </c>
      <c r="Z18" s="26">
        <f>MAX(O18:X18)</f>
        <v>51</v>
      </c>
    </row>
    <row r="19" spans="2:27" ht="21">
      <c r="B19" s="2">
        <f>AFR!A37</f>
        <v>4242</v>
      </c>
      <c r="C19" s="3">
        <f>AFR!B37</f>
        <v>10.200612036722204</v>
      </c>
      <c r="D19" s="3">
        <f>AFR!C37</f>
        <v>11.998628728145354</v>
      </c>
      <c r="E19" s="3">
        <f>AFR!D37</f>
        <v>13.600816048962937</v>
      </c>
      <c r="F19" s="3">
        <f>AFR!E37</f>
        <v>26.470588235294116</v>
      </c>
      <c r="G19" s="3">
        <f>AFR!F37</f>
        <v>29.411764705882351</v>
      </c>
      <c r="H19" s="3">
        <f>AFR!G37</f>
        <v>32.352941176470587</v>
      </c>
      <c r="I19" s="3">
        <f>AFR!H37</f>
        <v>35.294117647058826</v>
      </c>
      <c r="J19" s="3">
        <f>AFR!I37</f>
        <v>38.235294117647058</v>
      </c>
      <c r="K19" s="3">
        <f>AFR!J37</f>
        <v>44.117647058823529</v>
      </c>
      <c r="L19" s="3">
        <f>AFR!K37</f>
        <v>50</v>
      </c>
      <c r="N19" s="21">
        <f>'Limiteurs-IQ max'!B19</f>
        <v>4242</v>
      </c>
      <c r="O19" s="3">
        <f>IF(C19&lt;S27,C19,S27)</f>
        <v>10.200612036722204</v>
      </c>
      <c r="P19" s="3">
        <f>IF(D19&lt;S27,D19,S27)</f>
        <v>11.998628728145354</v>
      </c>
      <c r="Q19" s="3">
        <f>IF(E19&lt;S27,E19,S27)</f>
        <v>13.600816048962937</v>
      </c>
      <c r="R19" s="3">
        <f>IF(F19&lt;S27,F19,S27)</f>
        <v>26.470588235294116</v>
      </c>
      <c r="S19" s="3">
        <f>IF(G19&lt;S27,G19,S27)</f>
        <v>29.411764705882351</v>
      </c>
      <c r="T19" s="3">
        <f>IF(H19&lt;S27,H19,S27)</f>
        <v>32.352941176470587</v>
      </c>
      <c r="U19" s="3">
        <f>IF(I19&lt;S27,I19,S27)</f>
        <v>35.294117647058826</v>
      </c>
      <c r="V19" s="3">
        <f>IF(J19&lt;S27,J19,S27)</f>
        <v>38.235294117647058</v>
      </c>
      <c r="W19" s="3">
        <f>IF(K19&lt;S27,K19,S27)</f>
        <v>44.117647058823529</v>
      </c>
      <c r="X19" s="3">
        <f>IF(L19&lt;S27,L19,S27)</f>
        <v>46.83</v>
      </c>
      <c r="Z19" s="26">
        <f>MAX(O19:X19)</f>
        <v>46.83</v>
      </c>
    </row>
    <row r="20" spans="2:27" ht="21">
      <c r="B20" s="2">
        <f>AFR!A38</f>
        <v>5355</v>
      </c>
      <c r="C20" s="3">
        <f>AFR!B38</f>
        <v>7.1994240460763139</v>
      </c>
      <c r="D20" s="3">
        <f>AFR!C38</f>
        <v>8.8006034699522253</v>
      </c>
      <c r="E20" s="3">
        <f>AFR!D38</f>
        <v>11.201344161299355</v>
      </c>
      <c r="F20" s="3">
        <f>AFR!E38</f>
        <v>25.714285714285715</v>
      </c>
      <c r="G20" s="3">
        <f>AFR!F38</f>
        <v>28.571428571428573</v>
      </c>
      <c r="H20" s="3">
        <f>AFR!G38</f>
        <v>31.428571428571427</v>
      </c>
      <c r="I20" s="3">
        <f>AFR!H38</f>
        <v>34.285714285714285</v>
      </c>
      <c r="J20" s="3">
        <f>AFR!I38</f>
        <v>37.142857142857146</v>
      </c>
      <c r="K20" s="3">
        <f>AFR!J38</f>
        <v>42.857142857142854</v>
      </c>
      <c r="L20" s="3">
        <f>AFR!K38</f>
        <v>48.571428571428569</v>
      </c>
      <c r="N20" s="21">
        <f>'Limiteurs-IQ max'!B20</f>
        <v>5355</v>
      </c>
      <c r="O20" s="3">
        <f>IF(C20&lt;U27,C20,U27)</f>
        <v>0</v>
      </c>
      <c r="P20" s="3">
        <f>IF(D20&lt;U27,D20,U27)</f>
        <v>0</v>
      </c>
      <c r="Q20" s="3">
        <f>IF(E20&lt;U27,E20,U27)</f>
        <v>0</v>
      </c>
      <c r="R20" s="3">
        <f>IF(F20&lt;U27,F20,U27)</f>
        <v>0</v>
      </c>
      <c r="S20" s="3">
        <f>IF(G20&lt;U27,G20,U27)</f>
        <v>0</v>
      </c>
      <c r="T20" s="3">
        <f>IF(H20&lt;U27,H20,U27)</f>
        <v>0</v>
      </c>
      <c r="U20" s="3">
        <f>IF(I20&lt;U27,I20,U27)</f>
        <v>0</v>
      </c>
      <c r="V20" s="3">
        <f>IF(J20&lt;U27,J20,U27)</f>
        <v>0</v>
      </c>
      <c r="W20" s="3">
        <f>IF(K20&lt;U27,K20,U27)</f>
        <v>0</v>
      </c>
      <c r="X20" s="3">
        <f>IF(L20&lt;U27,L20,U27)</f>
        <v>0</v>
      </c>
      <c r="Z20" s="26">
        <f>MAX(O20:X20)</f>
        <v>0</v>
      </c>
    </row>
    <row r="25" spans="2:27" ht="41.25" customHeight="1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7" t="s">
        <v>7</v>
      </c>
      <c r="M25" s="14"/>
      <c r="N25" s="14"/>
      <c r="O25" s="14"/>
      <c r="P25" s="14"/>
      <c r="Q25" s="14"/>
      <c r="R25" s="14"/>
      <c r="S25" s="30"/>
      <c r="T25" s="30"/>
      <c r="U25" s="29"/>
    </row>
    <row r="26" spans="2:27" ht="21">
      <c r="B26" s="41"/>
      <c r="C26" s="20">
        <v>0</v>
      </c>
      <c r="D26" s="20">
        <v>400</v>
      </c>
      <c r="E26" s="20">
        <v>401</v>
      </c>
      <c r="F26" s="19">
        <v>1008</v>
      </c>
      <c r="G26" s="19">
        <v>1239</v>
      </c>
      <c r="H26" s="19">
        <v>1491</v>
      </c>
      <c r="I26" s="19">
        <v>1743</v>
      </c>
      <c r="J26" s="20">
        <v>1890</v>
      </c>
      <c r="K26" s="19">
        <v>1995</v>
      </c>
      <c r="L26" s="19">
        <v>2247</v>
      </c>
      <c r="M26" s="19">
        <v>3255</v>
      </c>
      <c r="N26" s="19">
        <v>3507</v>
      </c>
      <c r="O26" s="19">
        <v>3759</v>
      </c>
      <c r="P26" s="20">
        <v>3906</v>
      </c>
      <c r="Q26" s="20">
        <v>4011</v>
      </c>
      <c r="R26" s="20">
        <v>4116</v>
      </c>
      <c r="S26" s="19">
        <v>4242</v>
      </c>
      <c r="T26" s="20">
        <v>4473</v>
      </c>
      <c r="U26" s="19">
        <v>5355</v>
      </c>
    </row>
    <row r="27" spans="2:27" ht="21">
      <c r="B27" s="2">
        <v>500</v>
      </c>
      <c r="C27" s="31">
        <v>0</v>
      </c>
      <c r="D27" s="31">
        <v>0</v>
      </c>
      <c r="E27" s="31">
        <v>25</v>
      </c>
      <c r="F27" s="3">
        <v>25</v>
      </c>
      <c r="G27" s="3">
        <v>38.159999999999997</v>
      </c>
      <c r="H27" s="3">
        <v>45.02</v>
      </c>
      <c r="I27" s="3">
        <v>48.71</v>
      </c>
      <c r="J27" s="31">
        <v>50.17</v>
      </c>
      <c r="K27" s="3">
        <v>50.95</v>
      </c>
      <c r="L27" s="3">
        <v>51</v>
      </c>
      <c r="M27" s="3">
        <v>51</v>
      </c>
      <c r="N27" s="3">
        <v>51</v>
      </c>
      <c r="O27" s="3">
        <v>51</v>
      </c>
      <c r="P27" s="31">
        <v>51</v>
      </c>
      <c r="Q27" s="31">
        <v>51</v>
      </c>
      <c r="R27" s="31">
        <v>49.9</v>
      </c>
      <c r="S27" s="3">
        <v>46.83</v>
      </c>
      <c r="T27" s="31">
        <v>26.5</v>
      </c>
      <c r="U27" s="3">
        <v>0</v>
      </c>
    </row>
    <row r="28" spans="2:27" ht="21">
      <c r="B28" s="2">
        <v>900</v>
      </c>
      <c r="C28" s="31">
        <v>0</v>
      </c>
      <c r="D28" s="31">
        <v>0</v>
      </c>
      <c r="E28" s="31">
        <v>25</v>
      </c>
      <c r="F28" s="3">
        <v>25</v>
      </c>
      <c r="G28" s="3">
        <v>38.159999999999997</v>
      </c>
      <c r="H28" s="3">
        <v>45.02</v>
      </c>
      <c r="I28" s="3">
        <v>48.71</v>
      </c>
      <c r="J28" s="31">
        <v>50.17</v>
      </c>
      <c r="K28" s="3">
        <v>50.95</v>
      </c>
      <c r="L28" s="3">
        <v>51</v>
      </c>
      <c r="M28" s="3">
        <v>51</v>
      </c>
      <c r="N28" s="3">
        <v>51</v>
      </c>
      <c r="O28" s="3">
        <v>51</v>
      </c>
      <c r="P28" s="31">
        <v>51</v>
      </c>
      <c r="Q28" s="31">
        <v>51</v>
      </c>
      <c r="R28" s="31">
        <v>49.9</v>
      </c>
      <c r="S28" s="3">
        <v>46.83</v>
      </c>
      <c r="T28" s="31">
        <v>26.5</v>
      </c>
      <c r="U28" s="3">
        <v>0</v>
      </c>
    </row>
    <row r="29" spans="2:27" ht="21">
      <c r="B29" s="2">
        <v>1000</v>
      </c>
      <c r="C29" s="31">
        <v>0</v>
      </c>
      <c r="D29" s="31">
        <v>0</v>
      </c>
      <c r="E29" s="31">
        <v>25</v>
      </c>
      <c r="F29" s="3">
        <v>25</v>
      </c>
      <c r="G29" s="3">
        <v>38.159999999999997</v>
      </c>
      <c r="H29" s="3">
        <v>45.02</v>
      </c>
      <c r="I29" s="3">
        <v>48.71</v>
      </c>
      <c r="J29" s="31">
        <v>50.17</v>
      </c>
      <c r="K29" s="3">
        <v>50.95</v>
      </c>
      <c r="L29" s="3">
        <v>51</v>
      </c>
      <c r="M29" s="3">
        <v>51</v>
      </c>
      <c r="N29" s="3">
        <v>51</v>
      </c>
      <c r="O29" s="3">
        <v>51</v>
      </c>
      <c r="P29" s="31">
        <v>51</v>
      </c>
      <c r="Q29" s="31">
        <v>51</v>
      </c>
      <c r="R29" s="31">
        <v>49.9</v>
      </c>
      <c r="S29" s="3">
        <v>46.83</v>
      </c>
      <c r="T29" s="31">
        <v>26.5</v>
      </c>
      <c r="U29" s="3">
        <v>0</v>
      </c>
    </row>
    <row r="31" spans="2:27" ht="14.25" customHeight="1"/>
    <row r="32" spans="2:27" ht="40.5" customHeight="1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7" t="s">
        <v>11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 spans="2:27" ht="21">
      <c r="B33" s="27"/>
      <c r="C33" s="35">
        <f>'Limiteurs-IQ max'!C26</f>
        <v>0</v>
      </c>
      <c r="D33" s="35">
        <f>'Limiteurs-IQ max'!D26</f>
        <v>400</v>
      </c>
      <c r="E33" s="35">
        <f>'Limiteurs-IQ max'!E26</f>
        <v>401</v>
      </c>
      <c r="F33" s="36">
        <f>'Limiteurs-IQ max'!$B$5</f>
        <v>861</v>
      </c>
      <c r="G33" s="36">
        <f>'Limiteurs-IQ max'!$B$6</f>
        <v>924</v>
      </c>
      <c r="H33" s="37">
        <f>'Limiteurs-IQ max'!F26</f>
        <v>1008</v>
      </c>
      <c r="I33" s="37">
        <f>'Limiteurs-IQ max'!G26</f>
        <v>1239</v>
      </c>
      <c r="J33" s="38">
        <f>'Limiteurs-IQ max'!$B$8</f>
        <v>1260</v>
      </c>
      <c r="K33" s="37">
        <f>'Limiteurs-IQ max'!H26</f>
        <v>1491</v>
      </c>
      <c r="L33" s="37">
        <f>'Limiteurs-IQ max'!I26</f>
        <v>1743</v>
      </c>
      <c r="M33" s="35">
        <f>'Limiteurs-IQ max'!J26</f>
        <v>1890</v>
      </c>
      <c r="N33" s="37">
        <f>'Limiteurs-IQ max'!K26</f>
        <v>1995</v>
      </c>
      <c r="O33" s="37">
        <f>'Limiteurs-IQ max'!L26</f>
        <v>2247</v>
      </c>
      <c r="P33" s="38">
        <f>'Limiteurs-IQ max'!$B$13</f>
        <v>2499</v>
      </c>
      <c r="Q33" s="38">
        <f>'Limiteurs-IQ max'!$B$14</f>
        <v>2751</v>
      </c>
      <c r="R33" s="38">
        <f>'Limiteurs-IQ max'!$B$15</f>
        <v>3003</v>
      </c>
      <c r="S33" s="37">
        <f>'Limiteurs-IQ max'!M26</f>
        <v>3255</v>
      </c>
      <c r="T33" s="37">
        <f>'Limiteurs-IQ max'!N26</f>
        <v>3507</v>
      </c>
      <c r="U33" s="37">
        <f>'Limiteurs-IQ max'!O26</f>
        <v>3759</v>
      </c>
      <c r="V33" s="35">
        <f>'Limiteurs-IQ max'!P26</f>
        <v>3906</v>
      </c>
      <c r="W33" s="35">
        <f>'Limiteurs-IQ max'!Q26</f>
        <v>4011</v>
      </c>
      <c r="X33" s="35">
        <f>'Limiteurs-IQ max'!R26</f>
        <v>4116</v>
      </c>
      <c r="Y33" s="37">
        <f>'Limiteurs-IQ max'!S26</f>
        <v>4242</v>
      </c>
      <c r="Z33" s="35">
        <f>'Limiteurs-IQ max'!T26</f>
        <v>4473</v>
      </c>
      <c r="AA33" s="37">
        <f>'Limiteurs-IQ max'!U26</f>
        <v>5355</v>
      </c>
    </row>
    <row r="34" spans="2:27" ht="21">
      <c r="B34" s="21">
        <f>'Limiteurs-IQ max'!B27</f>
        <v>500</v>
      </c>
      <c r="C34" s="32">
        <f>'Limiteurs-IQ max'!C27</f>
        <v>0</v>
      </c>
      <c r="D34" s="32">
        <f>'Limiteurs-IQ max'!D27</f>
        <v>0</v>
      </c>
      <c r="E34" s="32">
        <f>'Limiteurs-IQ max'!E27</f>
        <v>25</v>
      </c>
      <c r="F34" s="33">
        <f>FORECAST(F33,E27:F27,E26:F26)</f>
        <v>25</v>
      </c>
      <c r="G34" s="33">
        <f>FORECAST(G33,E27:F27,E26:F26)</f>
        <v>25</v>
      </c>
      <c r="H34" s="34">
        <f>'Limiteurs-IQ max'!F27</f>
        <v>25</v>
      </c>
      <c r="I34" s="34">
        <f>'Limiteurs-IQ max'!G27</f>
        <v>38.159999999999997</v>
      </c>
      <c r="J34" s="34">
        <f>FORECAST(J33,G27:H27,G26:H26)</f>
        <v>38.731666666666669</v>
      </c>
      <c r="K34" s="34">
        <f>'Limiteurs-IQ max'!H27</f>
        <v>45.02</v>
      </c>
      <c r="L34" s="34">
        <f>'Limiteurs-IQ max'!I27</f>
        <v>48.71</v>
      </c>
      <c r="M34" s="32">
        <f>'Limiteurs-IQ max'!J27</f>
        <v>50.17</v>
      </c>
      <c r="N34" s="34">
        <f>'Limiteurs-IQ max'!K27</f>
        <v>50.95</v>
      </c>
      <c r="O34" s="34">
        <f>'Limiteurs-IQ max'!L27</f>
        <v>51</v>
      </c>
      <c r="P34" s="34">
        <f>FORECAST(P33,L27:M27,L26:M26)</f>
        <v>51</v>
      </c>
      <c r="Q34" s="34">
        <f>FORECAST(Q33,L27:M27,L26:M26)</f>
        <v>51</v>
      </c>
      <c r="R34" s="34">
        <f>FORECAST(R33,L27:M27,L26:M26)</f>
        <v>51</v>
      </c>
      <c r="S34" s="34">
        <f>'Limiteurs-IQ max'!M27</f>
        <v>51</v>
      </c>
      <c r="T34" s="34">
        <f>'Limiteurs-IQ max'!N27</f>
        <v>51</v>
      </c>
      <c r="U34" s="34">
        <f>'Limiteurs-IQ max'!O27</f>
        <v>51</v>
      </c>
      <c r="V34" s="32">
        <f>'Limiteurs-IQ max'!P27</f>
        <v>51</v>
      </c>
      <c r="W34" s="32">
        <f>'Limiteurs-IQ max'!Q27</f>
        <v>51</v>
      </c>
      <c r="X34" s="32">
        <f>'Limiteurs-IQ max'!R27</f>
        <v>49.9</v>
      </c>
      <c r="Y34" s="34">
        <f>'Limiteurs-IQ max'!S27</f>
        <v>46.83</v>
      </c>
      <c r="Z34" s="32">
        <f>'Limiteurs-IQ max'!T27</f>
        <v>26.5</v>
      </c>
      <c r="AA34" s="34">
        <f>'Limiteurs-IQ max'!U27</f>
        <v>0</v>
      </c>
    </row>
    <row r="35" spans="2:27" ht="21">
      <c r="B35" s="21">
        <f>'Limiteurs-IQ max'!B28</f>
        <v>900</v>
      </c>
      <c r="C35" s="32">
        <f>'Limiteurs-IQ max'!C28</f>
        <v>0</v>
      </c>
      <c r="D35" s="32">
        <f>'Limiteurs-IQ max'!D28</f>
        <v>0</v>
      </c>
      <c r="E35" s="32">
        <f>'Limiteurs-IQ max'!E28</f>
        <v>25</v>
      </c>
      <c r="F35" s="33">
        <f>FORECAST(F33,E28:F28,E26:F26)</f>
        <v>25</v>
      </c>
      <c r="G35" s="33">
        <f>FORECAST(G33,E28:F28,E26:F26)</f>
        <v>25</v>
      </c>
      <c r="H35" s="34">
        <f>'Limiteurs-IQ max'!F28</f>
        <v>25</v>
      </c>
      <c r="I35" s="34">
        <f>'Limiteurs-IQ max'!G28</f>
        <v>38.159999999999997</v>
      </c>
      <c r="J35" s="34">
        <f>FORECAST(J33,G28:H28,G26:H26)</f>
        <v>38.731666666666669</v>
      </c>
      <c r="K35" s="34">
        <f>'Limiteurs-IQ max'!H28</f>
        <v>45.02</v>
      </c>
      <c r="L35" s="34">
        <f>'Limiteurs-IQ max'!I28</f>
        <v>48.71</v>
      </c>
      <c r="M35" s="32">
        <f>'Limiteurs-IQ max'!J28</f>
        <v>50.17</v>
      </c>
      <c r="N35" s="34">
        <f>'Limiteurs-IQ max'!K28</f>
        <v>50.95</v>
      </c>
      <c r="O35" s="34">
        <f>'Limiteurs-IQ max'!L28</f>
        <v>51</v>
      </c>
      <c r="P35" s="34">
        <f>FORECAST(P33,L28:M28,L26:M26)</f>
        <v>51</v>
      </c>
      <c r="Q35" s="34">
        <f>FORECAST(Q33,L28:M28,L26:M26)</f>
        <v>51</v>
      </c>
      <c r="R35" s="34">
        <f>FORECAST(R33,L28:M28,L26:M26)</f>
        <v>51</v>
      </c>
      <c r="S35" s="34">
        <f>'Limiteurs-IQ max'!M28</f>
        <v>51</v>
      </c>
      <c r="T35" s="34">
        <f>'Limiteurs-IQ max'!N28</f>
        <v>51</v>
      </c>
      <c r="U35" s="34">
        <f>'Limiteurs-IQ max'!O28</f>
        <v>51</v>
      </c>
      <c r="V35" s="32">
        <f>'Limiteurs-IQ max'!P28</f>
        <v>51</v>
      </c>
      <c r="W35" s="32">
        <f>'Limiteurs-IQ max'!Q28</f>
        <v>51</v>
      </c>
      <c r="X35" s="32">
        <f>'Limiteurs-IQ max'!R28</f>
        <v>49.9</v>
      </c>
      <c r="Y35" s="34">
        <f>'Limiteurs-IQ max'!S28</f>
        <v>46.83</v>
      </c>
      <c r="Z35" s="32">
        <f>'Limiteurs-IQ max'!T28</f>
        <v>26.5</v>
      </c>
      <c r="AA35" s="34">
        <f>'Limiteurs-IQ max'!U28</f>
        <v>0</v>
      </c>
    </row>
    <row r="36" spans="2:27" ht="21">
      <c r="B36" s="21">
        <f>'Limiteurs-IQ max'!B29</f>
        <v>1000</v>
      </c>
      <c r="C36" s="32">
        <f>'Limiteurs-IQ max'!C29</f>
        <v>0</v>
      </c>
      <c r="D36" s="32">
        <f>'Limiteurs-IQ max'!D29</f>
        <v>0</v>
      </c>
      <c r="E36" s="32">
        <f>'Limiteurs-IQ max'!E29</f>
        <v>25</v>
      </c>
      <c r="F36" s="33">
        <f>FORECAST(F33,E29:F29,E26:F26)</f>
        <v>25</v>
      </c>
      <c r="G36" s="33">
        <f>FORECAST(G33,E29:F29,E26:F26)</f>
        <v>25</v>
      </c>
      <c r="H36" s="34">
        <f>'Limiteurs-IQ max'!F29</f>
        <v>25</v>
      </c>
      <c r="I36" s="34">
        <f>'Limiteurs-IQ max'!G29</f>
        <v>38.159999999999997</v>
      </c>
      <c r="J36" s="34">
        <f>FORECAST(J33,G29:H29,G26:H26)</f>
        <v>38.731666666666669</v>
      </c>
      <c r="K36" s="34">
        <f>'Limiteurs-IQ max'!H29</f>
        <v>45.02</v>
      </c>
      <c r="L36" s="34">
        <f>'Limiteurs-IQ max'!I29</f>
        <v>48.71</v>
      </c>
      <c r="M36" s="32">
        <f>'Limiteurs-IQ max'!J29</f>
        <v>50.17</v>
      </c>
      <c r="N36" s="34">
        <f>'Limiteurs-IQ max'!K29</f>
        <v>50.95</v>
      </c>
      <c r="O36" s="34">
        <f>'Limiteurs-IQ max'!L29</f>
        <v>51</v>
      </c>
      <c r="P36" s="34">
        <f>FORECAST(P33,L29:M29,L26:M26)</f>
        <v>51</v>
      </c>
      <c r="Q36" s="34">
        <f>FORECAST(Q33,L29:M29,L26:M26)</f>
        <v>51</v>
      </c>
      <c r="R36" s="34">
        <f>FORECAST(R33,L29:M29,L26:M26)</f>
        <v>51</v>
      </c>
      <c r="S36" s="34">
        <f>'Limiteurs-IQ max'!M29</f>
        <v>51</v>
      </c>
      <c r="T36" s="34">
        <f>'Limiteurs-IQ max'!N29</f>
        <v>51</v>
      </c>
      <c r="U36" s="34">
        <f>'Limiteurs-IQ max'!O29</f>
        <v>51</v>
      </c>
      <c r="V36" s="32">
        <f>'Limiteurs-IQ max'!P29</f>
        <v>51</v>
      </c>
      <c r="W36" s="32">
        <f>'Limiteurs-IQ max'!Q29</f>
        <v>51</v>
      </c>
      <c r="X36" s="32">
        <f>'Limiteurs-IQ max'!R29</f>
        <v>49.9</v>
      </c>
      <c r="Y36" s="34">
        <f>'Limiteurs-IQ max'!S29</f>
        <v>46.83</v>
      </c>
      <c r="Z36" s="32">
        <f>'Limiteurs-IQ max'!T29</f>
        <v>26.5</v>
      </c>
      <c r="AA36" s="34">
        <f>'Limiteurs-IQ max'!U29</f>
        <v>0</v>
      </c>
    </row>
  </sheetData>
  <scenarios current="0" show="0">
    <scenario name="1008" count="10" user="Auteur" comment="Créé par Auteur le 13/04/2010">
      <inputCells r="K7" undone="1" val="34,0954673084637"/>
      <inputCells r="J7" undone="1" val="33,4970969182671"/>
      <inputCells r="I7" undone="1" val="33,4018499486125"/>
      <inputCells r="H7" undone="1" val="33,2409972299169"/>
      <inputCells r="G7" undone="1" val="29,5064377682403"/>
      <inputCells r="F7" undone="1" val="26,3019463440295"/>
      <inputCells r="E7" undone="1" val="24,4964616222101"/>
      <inputCells r="D7" undone="1" val="22,5988700564972"/>
      <inputCells r="C7" undone="1" val="22,1940393151554"/>
      <inputCells r="B7" undone="1" val="20,6043956043956"/>
    </scenario>
  </scenarios>
  <conditionalFormatting sqref="C7:L7">
    <cfRule type="cellIs" dxfId="146" priority="97" operator="greaterThan">
      <formula>#REF!</formula>
    </cfRule>
    <cfRule type="cellIs" dxfId="145" priority="98" operator="greaterThan">
      <formula>$F$27</formula>
    </cfRule>
    <cfRule type="cellIs" dxfId="144" priority="100" operator="lessThan">
      <formula>$F$27</formula>
    </cfRule>
  </conditionalFormatting>
  <conditionalFormatting sqref="C8:L8">
    <cfRule type="cellIs" dxfId="143" priority="95" operator="greaterThan">
      <formula>$G$27</formula>
    </cfRule>
    <cfRule type="cellIs" dxfId="142" priority="96" operator="lessThan">
      <formula>$G$27</formula>
    </cfRule>
  </conditionalFormatting>
  <conditionalFormatting sqref="C9:L9">
    <cfRule type="cellIs" dxfId="141" priority="93" operator="greaterThan">
      <formula>$H$27</formula>
    </cfRule>
    <cfRule type="cellIs" dxfId="140" priority="94" operator="lessThan">
      <formula>$H$27</formula>
    </cfRule>
  </conditionalFormatting>
  <conditionalFormatting sqref="C10:L10">
    <cfRule type="cellIs" dxfId="139" priority="91" operator="greaterThan">
      <formula>$I$27</formula>
    </cfRule>
    <cfRule type="cellIs" dxfId="138" priority="92" operator="lessThan">
      <formula>$I$27</formula>
    </cfRule>
  </conditionalFormatting>
  <conditionalFormatting sqref="C11:L11">
    <cfRule type="cellIs" dxfId="137" priority="89" operator="greaterThan">
      <formula>$K$27</formula>
    </cfRule>
    <cfRule type="cellIs" dxfId="136" priority="90" operator="lessThan">
      <formula>$K$27</formula>
    </cfRule>
  </conditionalFormatting>
  <conditionalFormatting sqref="C12:L12">
    <cfRule type="cellIs" dxfId="135" priority="87" operator="greaterThan">
      <formula>$L$27</formula>
    </cfRule>
    <cfRule type="cellIs" dxfId="134" priority="88" operator="lessThan">
      <formula>$L$27</formula>
    </cfRule>
  </conditionalFormatting>
  <conditionalFormatting sqref="C18:L18">
    <cfRule type="cellIs" dxfId="133" priority="85" operator="greaterThan">
      <formula>$O$27</formula>
    </cfRule>
    <cfRule type="cellIs" dxfId="132" priority="86" operator="lessThan">
      <formula>$O$27</formula>
    </cfRule>
  </conditionalFormatting>
  <conditionalFormatting sqref="O7:X7">
    <cfRule type="cellIs" dxfId="131" priority="51" operator="lessThan">
      <formula>$F$27</formula>
    </cfRule>
    <cfRule type="cellIs" dxfId="130" priority="52" operator="equal">
      <formula>$F$27</formula>
    </cfRule>
    <cfRule type="cellIs" dxfId="129" priority="53" operator="greaterThan">
      <formula>$F$27</formula>
    </cfRule>
  </conditionalFormatting>
  <conditionalFormatting sqref="C17:L17">
    <cfRule type="cellIs" dxfId="128" priority="114" operator="greaterThan">
      <formula>$N$27</formula>
    </cfRule>
    <cfRule type="cellIs" dxfId="127" priority="115" operator="lessThan">
      <formula>$N$27</formula>
    </cfRule>
  </conditionalFormatting>
  <conditionalFormatting sqref="C16:L16">
    <cfRule type="cellIs" dxfId="126" priority="27" operator="lessThan">
      <formula>$M$27</formula>
    </cfRule>
    <cfRule type="cellIs" dxfId="125" priority="28" operator="greaterThan">
      <formula>$M$27</formula>
    </cfRule>
    <cfRule type="cellIs" dxfId="124" priority="141" operator="greaterThan">
      <formula>#REF!</formula>
    </cfRule>
    <cfRule type="cellIs" dxfId="123" priority="142" operator="lessThan">
      <formula>#REF!</formula>
    </cfRule>
  </conditionalFormatting>
  <conditionalFormatting sqref="C19:L19">
    <cfRule type="cellIs" dxfId="122" priority="143" operator="greaterThan">
      <formula>$S$27</formula>
    </cfRule>
    <cfRule type="cellIs" dxfId="121" priority="144" operator="lessThan">
      <formula>$S$27</formula>
    </cfRule>
  </conditionalFormatting>
  <conditionalFormatting sqref="C20:L20">
    <cfRule type="cellIs" dxfId="120" priority="145" operator="greaterThan">
      <formula>$U$27</formula>
    </cfRule>
    <cfRule type="cellIs" dxfId="119" priority="146" operator="lessThan">
      <formula>$U$27</formula>
    </cfRule>
  </conditionalFormatting>
  <conditionalFormatting sqref="O9:X9">
    <cfRule type="cellIs" dxfId="118" priority="47" operator="lessThan">
      <formula>$H$27</formula>
    </cfRule>
    <cfRule type="cellIs" dxfId="117" priority="48" operator="equal">
      <formula>$H$27</formula>
    </cfRule>
  </conditionalFormatting>
  <conditionalFormatting sqref="O10:X10">
    <cfRule type="cellIs" dxfId="116" priority="45" operator="lessThan">
      <formula>$I$27</formula>
    </cfRule>
    <cfRule type="cellIs" dxfId="115" priority="46" operator="equal">
      <formula>$I$27</formula>
    </cfRule>
  </conditionalFormatting>
  <conditionalFormatting sqref="O11:X11">
    <cfRule type="cellIs" dxfId="114" priority="43" operator="lessThan">
      <formula>$K$27</formula>
    </cfRule>
    <cfRule type="cellIs" dxfId="113" priority="44" operator="equal">
      <formula>$K$27</formula>
    </cfRule>
  </conditionalFormatting>
  <conditionalFormatting sqref="O12:X12">
    <cfRule type="cellIs" dxfId="112" priority="41" operator="lessThan">
      <formula>$L$27</formula>
    </cfRule>
    <cfRule type="cellIs" dxfId="111" priority="42" operator="equal">
      <formula>$L$27</formula>
    </cfRule>
  </conditionalFormatting>
  <conditionalFormatting sqref="O17:X17">
    <cfRule type="cellIs" dxfId="110" priority="39" operator="lessThan">
      <formula>$N$27</formula>
    </cfRule>
    <cfRule type="cellIs" dxfId="109" priority="40" operator="equal">
      <formula>$N$27</formula>
    </cfRule>
  </conditionalFormatting>
  <conditionalFormatting sqref="O18:X18">
    <cfRule type="cellIs" dxfId="108" priority="37" operator="lessThan">
      <formula>$O$27</formula>
    </cfRule>
    <cfRule type="cellIs" dxfId="107" priority="38" operator="equal">
      <formula>$O$27</formula>
    </cfRule>
  </conditionalFormatting>
  <conditionalFormatting sqref="O19:X19">
    <cfRule type="cellIs" dxfId="106" priority="35" operator="lessThan">
      <formula>$S$27</formula>
    </cfRule>
    <cfRule type="cellIs" dxfId="105" priority="36" operator="equal">
      <formula>$S$27</formula>
    </cfRule>
  </conditionalFormatting>
  <conditionalFormatting sqref="O20:X20">
    <cfRule type="cellIs" dxfId="104" priority="33" operator="lessThan">
      <formula>$U$27</formula>
    </cfRule>
    <cfRule type="cellIs" dxfId="103" priority="34" operator="equal">
      <formula>$U$27</formula>
    </cfRule>
  </conditionalFormatting>
  <conditionalFormatting sqref="O16:X16">
    <cfRule type="cellIs" dxfId="102" priority="29" operator="equal">
      <formula>$M$27</formula>
    </cfRule>
    <cfRule type="cellIs" dxfId="101" priority="30" operator="greaterThan">
      <formula>$M$27</formula>
    </cfRule>
    <cfRule type="cellIs" dxfId="100" priority="31" operator="lessThan">
      <formula>$M$27</formula>
    </cfRule>
    <cfRule type="cellIs" dxfId="99" priority="32" operator="greaterThan">
      <formula>$M$27</formula>
    </cfRule>
  </conditionalFormatting>
  <conditionalFormatting sqref="C5:L5">
    <cfRule type="cellIs" dxfId="98" priority="26" operator="greaterThan">
      <formula>$F$34</formula>
    </cfRule>
    <cfRule type="cellIs" dxfId="97" priority="25" operator="lessThan">
      <formula>$F$34</formula>
    </cfRule>
    <cfRule type="cellIs" dxfId="96" priority="24" operator="equal">
      <formula>$F$34</formula>
    </cfRule>
  </conditionalFormatting>
  <conditionalFormatting sqref="C6:L6">
    <cfRule type="cellIs" dxfId="95" priority="23" operator="lessThan">
      <formula>$G$34</formula>
    </cfRule>
    <cfRule type="cellIs" dxfId="94" priority="22" operator="greaterThan">
      <formula>$G$34</formula>
    </cfRule>
  </conditionalFormatting>
  <conditionalFormatting sqref="C13:L13">
    <cfRule type="cellIs" dxfId="93" priority="21" operator="lessThan">
      <formula>$P$34</formula>
    </cfRule>
    <cfRule type="cellIs" dxfId="92" priority="20" operator="greaterThan">
      <formula>$P$34</formula>
    </cfRule>
  </conditionalFormatting>
  <conditionalFormatting sqref="C14:L14">
    <cfRule type="cellIs" dxfId="91" priority="19" operator="lessThan">
      <formula>$Q$34</formula>
    </cfRule>
    <cfRule type="cellIs" dxfId="90" priority="18" operator="greaterThan">
      <formula>$Q$34</formula>
    </cfRule>
  </conditionalFormatting>
  <conditionalFormatting sqref="C15:L15">
    <cfRule type="cellIs" dxfId="89" priority="17" operator="lessThan">
      <formula>$R$34</formula>
    </cfRule>
    <cfRule type="cellIs" dxfId="88" priority="16" operator="greaterThan">
      <formula>$R$34</formula>
    </cfRule>
  </conditionalFormatting>
  <conditionalFormatting sqref="O5:X5">
    <cfRule type="cellIs" dxfId="87" priority="15" operator="greaterThan">
      <formula>$F$34</formula>
    </cfRule>
    <cfRule type="cellIs" dxfId="86" priority="14" operator="lessThan">
      <formula>$F$34</formula>
    </cfRule>
    <cfRule type="cellIs" dxfId="85" priority="12" operator="equal">
      <formula>$F$34</formula>
    </cfRule>
  </conditionalFormatting>
  <conditionalFormatting sqref="P5:X5">
    <cfRule type="cellIs" dxfId="84" priority="13" operator="greaterThan">
      <formula>$F$34</formula>
    </cfRule>
  </conditionalFormatting>
  <conditionalFormatting sqref="O6:X6">
    <cfRule type="cellIs" dxfId="83" priority="11" operator="lessThan">
      <formula>$G$34</formula>
    </cfRule>
    <cfRule type="cellIs" dxfId="82" priority="10" operator="greaterThan">
      <formula>$G$34</formula>
    </cfRule>
    <cfRule type="cellIs" dxfId="81" priority="9" operator="equal">
      <formula>$G$34</formula>
    </cfRule>
  </conditionalFormatting>
  <conditionalFormatting sqref="O8:X8">
    <cfRule type="cellIs" dxfId="80" priority="8" operator="lessThan">
      <formula>$J$34</formula>
    </cfRule>
    <cfRule type="cellIs" dxfId="79" priority="7" operator="equal">
      <formula>$J$34</formula>
    </cfRule>
  </conditionalFormatting>
  <conditionalFormatting sqref="O13:X13">
    <cfRule type="cellIs" dxfId="78" priority="6" operator="lessThan">
      <formula>$P$34</formula>
    </cfRule>
    <cfRule type="cellIs" dxfId="77" priority="5" operator="equal">
      <formula>$P$34</formula>
    </cfRule>
  </conditionalFormatting>
  <conditionalFormatting sqref="O14:X14">
    <cfRule type="cellIs" dxfId="76" priority="4" operator="lessThan">
      <formula>$Q$34</formula>
    </cfRule>
    <cfRule type="cellIs" dxfId="75" priority="3" operator="equal">
      <formula>$Q$34</formula>
    </cfRule>
  </conditionalFormatting>
  <conditionalFormatting sqref="O15:X15">
    <cfRule type="cellIs" dxfId="0" priority="2" operator="lessThan">
      <formula>$R$34</formula>
    </cfRule>
    <cfRule type="cellIs" dxfId="1" priority="1" operator="equal">
      <formula>$R$34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F34:G36 J34:J36 P34:P36 Q34:Q36 R34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AFR</vt:lpstr>
      <vt:lpstr>Limiteurs-IQ max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2010-04-15T11:55:37Z</dcterms:modified>
</cp:coreProperties>
</file>